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2° SEMESTRAL 2015" sheetId="1" r:id="rId1"/>
  </sheets>
  <definedNames/>
  <calcPr fullCalcOnLoad="1"/>
</workbook>
</file>

<file path=xl/sharedStrings.xml><?xml version="1.0" encoding="utf-8"?>
<sst xmlns="http://schemas.openxmlformats.org/spreadsheetml/2006/main" count="1207" uniqueCount="239">
  <si>
    <t>Informe Trimestral Reportado</t>
  </si>
  <si>
    <t>1°</t>
  </si>
  <si>
    <t>2°</t>
  </si>
  <si>
    <t>3°</t>
  </si>
  <si>
    <t>4°</t>
  </si>
  <si>
    <t>NOMBRE DEL CAMPUS:  I</t>
  </si>
  <si>
    <t xml:space="preserve">MATRÍCULA </t>
  </si>
  <si>
    <t>NIVEL</t>
  </si>
  <si>
    <t>ESCUELA / FACULTAD / CENTRO /</t>
  </si>
  <si>
    <t>MUNICIPIO</t>
  </si>
  <si>
    <t>ASPIRANTES</t>
  </si>
  <si>
    <t>NUEVO INGRESO</t>
  </si>
  <si>
    <t>REINGRESO</t>
  </si>
  <si>
    <t>MATRICULA TOTAL</t>
  </si>
  <si>
    <t>LICENCIATURA</t>
  </si>
  <si>
    <t>H</t>
  </si>
  <si>
    <t>M</t>
  </si>
  <si>
    <t>Total</t>
  </si>
  <si>
    <t>total</t>
  </si>
  <si>
    <t>Administración</t>
  </si>
  <si>
    <t>Facultad de Contaduría y Administración</t>
  </si>
  <si>
    <t xml:space="preserve">Tuxtla Gutiérrez </t>
  </si>
  <si>
    <t>Contaduria</t>
  </si>
  <si>
    <t>Gestión Turística</t>
  </si>
  <si>
    <t>Sistemas Computacionales</t>
  </si>
  <si>
    <t>Enseñanza del Inglés</t>
  </si>
  <si>
    <t>Enseñanza del Frances</t>
  </si>
  <si>
    <t>Facultad de Ingeniería</t>
  </si>
  <si>
    <t xml:space="preserve">Ingeniería Civil </t>
  </si>
  <si>
    <t>Física</t>
  </si>
  <si>
    <t>Centro de estudios en Física y Matemáticas Básicas y Aplicadas</t>
  </si>
  <si>
    <t>Matemática</t>
  </si>
  <si>
    <t>Arquitectura</t>
  </si>
  <si>
    <t>Facultad de Arquitectura</t>
  </si>
  <si>
    <t>TOTAL</t>
  </si>
  <si>
    <t>MAESTRÍA</t>
  </si>
  <si>
    <t>Organizaciones</t>
  </si>
  <si>
    <t>Finanzas</t>
  </si>
  <si>
    <t>Administración Pública</t>
  </si>
  <si>
    <t>Tecnologías de Información</t>
  </si>
  <si>
    <t>Gestión para el Desarrollo</t>
  </si>
  <si>
    <t>DES Ciencias Administrativas y Contables</t>
  </si>
  <si>
    <t>Arquitectura y Urbanismo</t>
  </si>
  <si>
    <t>Calidad del Agua</t>
  </si>
  <si>
    <t>Construcción</t>
  </si>
  <si>
    <t>Hidráulica</t>
  </si>
  <si>
    <t>ESPECIALIDAD</t>
  </si>
  <si>
    <t>Didáctica de las matemáticas</t>
  </si>
  <si>
    <t>DOCTORADO</t>
  </si>
  <si>
    <t>DES Ingenieria</t>
  </si>
  <si>
    <t>TOTAL DEL CAMPUS</t>
  </si>
  <si>
    <t>NOMBRE DEL CAMPUS: II</t>
  </si>
  <si>
    <t xml:space="preserve">ESCUELA / FACULTAD / CENTRO </t>
  </si>
  <si>
    <t>Médico Cirujano</t>
  </si>
  <si>
    <t>Facultad de Medicina Humana</t>
  </si>
  <si>
    <t>Medicina Veterinaria y Zootecnia</t>
  </si>
  <si>
    <t>Facultad de Medicina Veterinaria y Zootecnia</t>
  </si>
  <si>
    <t>Epidemiología</t>
  </si>
  <si>
    <t>Administración de Servicios de Salud</t>
  </si>
  <si>
    <t>Anestesiología</t>
  </si>
  <si>
    <t>Cirugía General</t>
  </si>
  <si>
    <t>Gineco Obstetrica</t>
  </si>
  <si>
    <t>Pediatría</t>
  </si>
  <si>
    <t>Medicina Integrada</t>
  </si>
  <si>
    <t>Urgencias Médicas</t>
  </si>
  <si>
    <t>Medicina Interna</t>
  </si>
  <si>
    <t>Sanidad Animal</t>
  </si>
  <si>
    <t>Ortopedia</t>
  </si>
  <si>
    <t>C. en Prod. Agropecuaria Tropical</t>
  </si>
  <si>
    <t>NOMBRE DEL CAMPUS: III</t>
  </si>
  <si>
    <t>Escuela de Lenguas San Cristobal</t>
  </si>
  <si>
    <t>S.C.L.C</t>
  </si>
  <si>
    <t>Gestión y Autodesarrollo Indígena</t>
  </si>
  <si>
    <t>Derecho</t>
  </si>
  <si>
    <t>Facultad de Derecho</t>
  </si>
  <si>
    <t>Facultad de Ciencias Sociales</t>
  </si>
  <si>
    <t xml:space="preserve">Antropología Social </t>
  </si>
  <si>
    <t>Economía</t>
  </si>
  <si>
    <t>Historia</t>
  </si>
  <si>
    <t>Sociologia</t>
  </si>
  <si>
    <t>Derecho Constitucional y Amparo</t>
  </si>
  <si>
    <t>Desarrollo Local</t>
  </si>
  <si>
    <t>Derechos Humanos</t>
  </si>
  <si>
    <t>DES Ciencias Sociales y Humanidades</t>
  </si>
  <si>
    <t>Estudios Regionales</t>
  </si>
  <si>
    <t>Facultad de Humanidades</t>
  </si>
  <si>
    <t>NOMBRE DEL CAMPUS: IV</t>
  </si>
  <si>
    <t>Escuela de Lenguas de Tapachula</t>
  </si>
  <si>
    <t>Tapachula</t>
  </si>
  <si>
    <t>Facultad de Ciencias de la Administración</t>
  </si>
  <si>
    <t>Comercio Internacional</t>
  </si>
  <si>
    <t>Facultad de Contaduria</t>
  </si>
  <si>
    <t>Ingeniero Agrónomo Tropical</t>
  </si>
  <si>
    <t>Facultad de Ciencias Agrícolas</t>
  </si>
  <si>
    <t>Huehuetán</t>
  </si>
  <si>
    <t>Ingeniero Forestal</t>
  </si>
  <si>
    <t>Quimico Farmacobiólogo</t>
  </si>
  <si>
    <t>Facultad de Ciencias Químicas</t>
  </si>
  <si>
    <t>Ingeniero en Sistemas Costeros</t>
  </si>
  <si>
    <t>Centro de Biociencias</t>
  </si>
  <si>
    <t>Ingeniero Biotecnólogo</t>
  </si>
  <si>
    <t>Personal</t>
  </si>
  <si>
    <t>Mercadotecnia</t>
  </si>
  <si>
    <t>Dirección de Negocios</t>
  </si>
  <si>
    <t>Bioquímica Clinica</t>
  </si>
  <si>
    <t>Biotecnología</t>
  </si>
  <si>
    <t>Ciencias en Agricultura Tropícal</t>
  </si>
  <si>
    <t>Facultad de Ciencias Agricolas</t>
  </si>
  <si>
    <t>Huehuetan</t>
  </si>
  <si>
    <t>NOMBRE DEL CAMPUS: V</t>
  </si>
  <si>
    <t>Ingeniero Agrónomo</t>
  </si>
  <si>
    <t>Facultad de Ciencias Agronómicas</t>
  </si>
  <si>
    <t>Villaflores</t>
  </si>
  <si>
    <t xml:space="preserve">Villaflores </t>
  </si>
  <si>
    <t>NOMBRE DEL CAMPUS: VI</t>
  </si>
  <si>
    <t>Filosofía</t>
  </si>
  <si>
    <t>Bibliotecología y Gestión de la Información</t>
  </si>
  <si>
    <t>Lengua y Literatura Hispanoamericanas</t>
  </si>
  <si>
    <t>Especialidad en Procesos Culturales lecto-escritores</t>
  </si>
  <si>
    <t>Tuxtla Gutiérrez</t>
  </si>
  <si>
    <t>Educación con Esp. en Docencia</t>
  </si>
  <si>
    <t xml:space="preserve">Tapachula </t>
  </si>
  <si>
    <t>Estudios Culturales</t>
  </si>
  <si>
    <t>NOMBRE DEL CAMPUS: VII</t>
  </si>
  <si>
    <t xml:space="preserve">Escuela de Contaduría y  Administración </t>
  </si>
  <si>
    <t>Pichucalco</t>
  </si>
  <si>
    <t>Contaduría</t>
  </si>
  <si>
    <t>NOMBRE DEL CAMPUS: VIII</t>
  </si>
  <si>
    <t>Escuela de Ciencias Administrativas</t>
  </si>
  <si>
    <t>Comitán</t>
  </si>
  <si>
    <t xml:space="preserve">Comitán </t>
  </si>
  <si>
    <t>NOMBRE DEL CAMPUS: IX</t>
  </si>
  <si>
    <t>Arriaga</t>
  </si>
  <si>
    <t>Tonalá</t>
  </si>
  <si>
    <t>Gestion Turística</t>
  </si>
  <si>
    <t xml:space="preserve">NOMBRE DEL CAMPUS: </t>
  </si>
  <si>
    <t>Ingeniería en Agronomía</t>
  </si>
  <si>
    <t>Copainalá</t>
  </si>
  <si>
    <t>Catazajá</t>
  </si>
  <si>
    <t>Ingeniería en Desarrollo Rural</t>
  </si>
  <si>
    <t>Ingeniería en Procesos Agroindustriales</t>
  </si>
  <si>
    <t>Ingeniería en Sistemas Forestales</t>
  </si>
  <si>
    <t>Ciencias para la Salud</t>
  </si>
  <si>
    <t>Centro Mesoamericano de Estudios en Salud Pública y Desastres (CEMESAD)</t>
  </si>
  <si>
    <t>Tecnologías de Información y Comunicación aplicadas a la Educación</t>
  </si>
  <si>
    <t>Escuela de Lenguas</t>
  </si>
  <si>
    <t>Desarrollo Municipal y Gobernabilidad</t>
  </si>
  <si>
    <t>Centro de Estudios para el Desarrollo Municipal y Políticas Públicas (CEDES)</t>
  </si>
  <si>
    <t>Estadística y Sistemas  de Información</t>
  </si>
  <si>
    <t>Gestión de la micro, pequeña y mediana empresa</t>
  </si>
  <si>
    <t>Centro Universidad - Empresa (CEUNE)</t>
  </si>
  <si>
    <t>Seguridad de Poblaciones Humanas ante Desastres</t>
  </si>
  <si>
    <t>Gestión en los objetivos del milenio</t>
  </si>
  <si>
    <t>TOTAL MATRICULA INSTITUCIÓN</t>
  </si>
  <si>
    <t>Agronegocios</t>
  </si>
  <si>
    <t>Centro de Estudios para la Construcción de Ciudadanía y Seguridad (CECOCISE)</t>
  </si>
  <si>
    <r>
      <t xml:space="preserve">NOMBRE DE LA INSTITUCION : </t>
    </r>
    <r>
      <rPr>
        <b/>
        <sz val="12"/>
        <rFont val="Calibri"/>
        <family val="2"/>
      </rPr>
      <t>UNIVERSIDAD AUTÓNOMA DE CHIAPAS</t>
    </r>
  </si>
  <si>
    <t>Ingenierìa Agroindustrial</t>
  </si>
  <si>
    <t>TOTAL DE ESCOLARIZADA</t>
  </si>
  <si>
    <t>TOTAL DE NO ESCOLARIZADA</t>
  </si>
  <si>
    <t>Ing. Civil CUMEX</t>
  </si>
  <si>
    <t xml:space="preserve">TOTAL </t>
  </si>
  <si>
    <t xml:space="preserve">TOTAL  </t>
  </si>
  <si>
    <t>Gerontología</t>
  </si>
  <si>
    <t xml:space="preserve">Gerencia Social </t>
  </si>
  <si>
    <t>Danza</t>
  </si>
  <si>
    <t xml:space="preserve">Pedagogìa </t>
  </si>
  <si>
    <t>Escuela de Humanidades</t>
  </si>
  <si>
    <t xml:space="preserve">Pedagogía  </t>
  </si>
  <si>
    <t xml:space="preserve">Comunicación  </t>
  </si>
  <si>
    <t xml:space="preserve">Cadenas Productivas </t>
  </si>
  <si>
    <t>INFORME DE MATRÍCULA</t>
  </si>
  <si>
    <t>Escuela de Gestión y Autodesarrollo Indígena</t>
  </si>
  <si>
    <t>Seguridad Alimentaria</t>
  </si>
  <si>
    <t xml:space="preserve">Escuela de Medicina Humana </t>
  </si>
  <si>
    <t>Informe Reportado del Semestre</t>
  </si>
  <si>
    <t>Desarrollo e InnovaciónEmpresarial</t>
  </si>
  <si>
    <t>Facultad de Ciencias Administrativas</t>
  </si>
  <si>
    <t>Ciencias Matemáticas</t>
  </si>
  <si>
    <t>Ciencias Físicas</t>
  </si>
  <si>
    <t xml:space="preserve">Facultad de Arquitectura </t>
  </si>
  <si>
    <t xml:space="preserve">Facultad de Medicina Veterinaria y Zootecnia </t>
  </si>
  <si>
    <t>Medicina Veterinaria y Zootecnia (Plan en Liquidación)</t>
  </si>
  <si>
    <t xml:space="preserve">Facultad de Medicina Humana </t>
  </si>
  <si>
    <t>Médico Cirujano (Plan en Liquidación)</t>
  </si>
  <si>
    <t>Filosofía (Plan en Liquidación)</t>
  </si>
  <si>
    <t>Centro de estud. para el arte y la cultura</t>
  </si>
  <si>
    <t>Arquitectura (Plan Liquidación)</t>
  </si>
  <si>
    <t>MODALIDAD  ESCOLARIZADA</t>
  </si>
  <si>
    <t>Docencia en Ciencias de Salud</t>
  </si>
  <si>
    <t>Sociología (Plan Liquidación)</t>
  </si>
  <si>
    <t>Economía (Plan Liquidación)</t>
  </si>
  <si>
    <t>Pedagogía  (Plan Liquidación)</t>
  </si>
  <si>
    <t>Comunicación  (P L)</t>
  </si>
  <si>
    <t>Bibliotecología y Gestión de la Información (P L)</t>
  </si>
  <si>
    <t>MODALIDAD NO ESCOLARIZADA</t>
  </si>
  <si>
    <t>MTRA. ROCIO MORENO VIDAL</t>
  </si>
  <si>
    <t>DIRECTORA DE SERVICIOS ESCOLARES</t>
  </si>
  <si>
    <t>__________________________________</t>
  </si>
  <si>
    <t>___________________________________________</t>
  </si>
  <si>
    <t>MTRA. GUADALUPE GUILLEN DIAZ</t>
  </si>
  <si>
    <t>JEFA DEL DEPARTAMENTO DE CONTROL ESCOLAR</t>
  </si>
  <si>
    <t>Facultad de Lenguas Tuxtla</t>
  </si>
  <si>
    <t>Lengua y Literatura Hispanoamericanas (PL)</t>
  </si>
  <si>
    <t>Centro de Investigaciones Jurídicas</t>
  </si>
  <si>
    <t>Ocozocoautla</t>
  </si>
  <si>
    <t xml:space="preserve"> </t>
  </si>
  <si>
    <t>Estudios Fiscales</t>
  </si>
  <si>
    <t>Facultad de Contaduría</t>
  </si>
  <si>
    <t>Sistema de Justicia para Adolescentes</t>
  </si>
  <si>
    <t>Física (Plan Liquidación)</t>
  </si>
  <si>
    <t>Matemática (Plan Liquidación)</t>
  </si>
  <si>
    <t>Instituto de Investigaciones Jurídicas</t>
  </si>
  <si>
    <t>Derecho con formación en impartición de justiticia</t>
  </si>
  <si>
    <t>Licenciatura en  Inglés virtual</t>
  </si>
  <si>
    <t>Estudios sobre diversidad cultural y espacios sociales</t>
  </si>
  <si>
    <t>Instituto de Estudios Indígenas</t>
  </si>
  <si>
    <t>Diseño de Productos Turísticos</t>
  </si>
  <si>
    <t>Centro de Investigaciones Turísticas Aplicadas</t>
  </si>
  <si>
    <t>Medicino Cirujano</t>
  </si>
  <si>
    <t xml:space="preserve">TOTAL DE CAMPUS </t>
  </si>
  <si>
    <t>Ciencias con Especialidad en Matemática Educativa</t>
  </si>
  <si>
    <t>Escuela Mezcalapa de Estudios Agropecuarios</t>
  </si>
  <si>
    <t>Escuela Maya de Estudios Agropecuarios</t>
  </si>
  <si>
    <t xml:space="preserve">Facultas de Ciencias en Física y Matemáticas </t>
  </si>
  <si>
    <t xml:space="preserve">Facultad de Ciencias en Física y Matemáticas </t>
  </si>
  <si>
    <t>Instituto de Biociencias</t>
  </si>
  <si>
    <t xml:space="preserve">Escuela de Humanidades </t>
  </si>
  <si>
    <t>Pijijiapan</t>
  </si>
  <si>
    <t>Pedagogía</t>
  </si>
  <si>
    <t>Pedagogía (Plan Liquidación)</t>
  </si>
  <si>
    <t>Didáctica de las Lenguas</t>
  </si>
  <si>
    <t>Facultad de Lenguas</t>
  </si>
  <si>
    <t>Ciencias Agropecuarias y Sustentabilidad</t>
  </si>
  <si>
    <t>FECHA DE CAPTURA:05/01/2016</t>
  </si>
  <si>
    <t>Defensa de los Derechos Humanos</t>
  </si>
  <si>
    <t>MAESTRIA</t>
  </si>
  <si>
    <t>Escuela de Ciencias y Procesos Agropecuarios Industriales</t>
  </si>
  <si>
    <t>Cs. en Prod. Agropecuaria Tropical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</si>
</sst>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8">
    <font>
      <sz val="10"/>
      <name val="Arial"/>
      <family val="0"/>
    </font>
    <font>
      <sz val="11"/>
      <name val="Calibri"/>
      <family val="2"/>
    </font>
    <font>
      <sz val="22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13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12"/>
      <name val="Calibri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>
        <color indexed="8"/>
      </left>
      <right/>
      <top/>
      <bottom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medium"/>
      <top style="thin"/>
      <bottom/>
    </border>
    <border>
      <left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 style="medium"/>
      <bottom>
        <color indexed="63"/>
      </bottom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7" fillId="28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2" fillId="20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529">
    <xf numFmtId="0" fontId="0" fillId="0" borderId="0" xfId="0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0" fillId="0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19" xfId="34" applyFont="1" applyFill="1" applyBorder="1" applyAlignment="1">
      <alignment horizontal="left" vertical="center" wrapText="1"/>
    </xf>
    <xf numFmtId="0" fontId="0" fillId="0" borderId="15" xfId="34" applyFont="1" applyFill="1" applyBorder="1" applyAlignment="1">
      <alignment horizontal="left" vertical="center" wrapText="1"/>
    </xf>
    <xf numFmtId="0" fontId="0" fillId="0" borderId="15" xfId="34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 wrapText="1"/>
    </xf>
    <xf numFmtId="0" fontId="0" fillId="0" borderId="28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10" fillId="0" borderId="29" xfId="0" applyFont="1" applyFill="1" applyBorder="1" applyAlignment="1">
      <alignment horizontal="center" wrapText="1"/>
    </xf>
    <xf numFmtId="0" fontId="0" fillId="0" borderId="19" xfId="0" applyFont="1" applyFill="1" applyBorder="1" applyAlignment="1" quotePrefix="1">
      <alignment horizontal="right" vertical="center"/>
    </xf>
    <xf numFmtId="0" fontId="0" fillId="0" borderId="15" xfId="0" applyFont="1" applyFill="1" applyBorder="1" applyAlignment="1" quotePrefix="1">
      <alignment horizontal="right" vertical="center"/>
    </xf>
    <xf numFmtId="0" fontId="0" fillId="0" borderId="19" xfId="57" applyFont="1" applyFill="1" applyBorder="1" applyAlignment="1" quotePrefix="1">
      <alignment horizontal="right" vertical="center"/>
    </xf>
    <xf numFmtId="0" fontId="0" fillId="0" borderId="15" xfId="57" applyFont="1" applyFill="1" applyBorder="1" applyAlignment="1" quotePrefix="1">
      <alignment horizontal="right" vertical="center"/>
    </xf>
    <xf numFmtId="0" fontId="0" fillId="0" borderId="15" xfId="57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wrapText="1"/>
    </xf>
    <xf numFmtId="0" fontId="0" fillId="0" borderId="15" xfId="54" applyFont="1" applyFill="1" applyBorder="1" applyAlignment="1">
      <alignment horizontal="right" vertical="center" wrapText="1"/>
      <protection/>
    </xf>
    <xf numFmtId="0" fontId="0" fillId="0" borderId="16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wrapText="1"/>
    </xf>
    <xf numFmtId="0" fontId="0" fillId="0" borderId="33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0" fontId="14" fillId="0" borderId="35" xfId="0" applyFont="1" applyFill="1" applyBorder="1" applyAlignment="1">
      <alignment/>
    </xf>
    <xf numFmtId="0" fontId="12" fillId="0" borderId="15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wrapText="1"/>
    </xf>
    <xf numFmtId="0" fontId="0" fillId="0" borderId="15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justify" vertical="center"/>
    </xf>
    <xf numFmtId="0" fontId="10" fillId="0" borderId="3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10" fillId="0" borderId="3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9" fillId="0" borderId="43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0" fillId="0" borderId="4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wrapText="1"/>
    </xf>
    <xf numFmtId="0" fontId="0" fillId="0" borderId="44" xfId="0" applyFont="1" applyFill="1" applyBorder="1" applyAlignment="1">
      <alignment wrapText="1"/>
    </xf>
    <xf numFmtId="0" fontId="0" fillId="0" borderId="14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right" wrapText="1"/>
    </xf>
    <xf numFmtId="0" fontId="0" fillId="0" borderId="16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 wrapText="1"/>
    </xf>
    <xf numFmtId="0" fontId="0" fillId="0" borderId="16" xfId="34" applyFont="1" applyFill="1" applyBorder="1" applyAlignment="1">
      <alignment vertical="center" wrapText="1"/>
    </xf>
    <xf numFmtId="0" fontId="0" fillId="0" borderId="21" xfId="34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right" vertical="center" wrapText="1"/>
    </xf>
    <xf numFmtId="0" fontId="10" fillId="0" borderId="22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wrapText="1"/>
    </xf>
    <xf numFmtId="0" fontId="0" fillId="0" borderId="24" xfId="0" applyFont="1" applyFill="1" applyBorder="1" applyAlignment="1">
      <alignment horizontal="left" wrapText="1"/>
    </xf>
    <xf numFmtId="0" fontId="10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0" fillId="0" borderId="46" xfId="0" applyFont="1" applyFill="1" applyBorder="1" applyAlignment="1">
      <alignment vertical="center"/>
    </xf>
    <xf numFmtId="0" fontId="0" fillId="0" borderId="14" xfId="0" applyFont="1" applyFill="1" applyBorder="1" applyAlignment="1" quotePrefix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right" vertical="center" wrapText="1"/>
    </xf>
    <xf numFmtId="0" fontId="0" fillId="0" borderId="26" xfId="0" applyFont="1" applyFill="1" applyBorder="1" applyAlignment="1">
      <alignment horizontal="right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 quotePrefix="1">
      <alignment horizontal="right" vertical="center"/>
    </xf>
    <xf numFmtId="0" fontId="0" fillId="0" borderId="22" xfId="0" applyFont="1" applyFill="1" applyBorder="1" applyAlignment="1" quotePrefix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0" fontId="0" fillId="0" borderId="47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right"/>
    </xf>
    <xf numFmtId="0" fontId="10" fillId="0" borderId="32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left"/>
    </xf>
    <xf numFmtId="0" fontId="0" fillId="0" borderId="21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25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0" fillId="0" borderId="21" xfId="0" applyFont="1" applyFill="1" applyBorder="1" applyAlignment="1">
      <alignment wrapText="1"/>
    </xf>
    <xf numFmtId="0" fontId="10" fillId="0" borderId="17" xfId="0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0" fontId="12" fillId="0" borderId="48" xfId="0" applyFont="1" applyFill="1" applyBorder="1" applyAlignment="1">
      <alignment horizontal="right" wrapText="1"/>
    </xf>
    <xf numFmtId="0" fontId="0" fillId="0" borderId="21" xfId="0" applyFont="1" applyFill="1" applyBorder="1" applyAlignment="1">
      <alignment horizontal="right" wrapText="1"/>
    </xf>
    <xf numFmtId="0" fontId="0" fillId="0" borderId="2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0" fillId="0" borderId="2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wrapText="1"/>
    </xf>
    <xf numFmtId="0" fontId="1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49" xfId="0" applyFont="1" applyFill="1" applyBorder="1" applyAlignment="1">
      <alignment/>
    </xf>
    <xf numFmtId="0" fontId="9" fillId="0" borderId="50" xfId="0" applyFont="1" applyFill="1" applyBorder="1" applyAlignment="1">
      <alignment vertical="center"/>
    </xf>
    <xf numFmtId="0" fontId="9" fillId="0" borderId="50" xfId="0" applyFont="1" applyFill="1" applyBorder="1" applyAlignment="1">
      <alignment/>
    </xf>
    <xf numFmtId="0" fontId="10" fillId="0" borderId="35" xfId="0" applyFont="1" applyFill="1" applyBorder="1" applyAlignment="1">
      <alignment horizontal="left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5" xfId="54" applyFont="1" applyFill="1" applyBorder="1" applyAlignment="1">
      <alignment horizontal="center" vertical="center" wrapText="1"/>
      <protection/>
    </xf>
    <xf numFmtId="0" fontId="10" fillId="0" borderId="35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left"/>
    </xf>
    <xf numFmtId="0" fontId="12" fillId="0" borderId="35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right"/>
    </xf>
    <xf numFmtId="0" fontId="0" fillId="0" borderId="35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/>
    </xf>
    <xf numFmtId="0" fontId="12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right"/>
    </xf>
    <xf numFmtId="0" fontId="14" fillId="0" borderId="35" xfId="0" applyFont="1" applyFill="1" applyBorder="1" applyAlignment="1">
      <alignment horizontal="right" wrapText="1"/>
    </xf>
    <xf numFmtId="0" fontId="0" fillId="0" borderId="35" xfId="0" applyFont="1" applyFill="1" applyBorder="1" applyAlignment="1">
      <alignment horizontal="right" vertical="center"/>
    </xf>
    <xf numFmtId="0" fontId="14" fillId="0" borderId="35" xfId="0" applyFont="1" applyFill="1" applyBorder="1" applyAlignment="1">
      <alignment horizontal="right" vertical="center" wrapText="1"/>
    </xf>
    <xf numFmtId="0" fontId="14" fillId="0" borderId="35" xfId="0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right" wrapText="1"/>
    </xf>
    <xf numFmtId="0" fontId="10" fillId="0" borderId="16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left"/>
    </xf>
    <xf numFmtId="0" fontId="0" fillId="0" borderId="51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54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left" wrapText="1"/>
    </xf>
    <xf numFmtId="0" fontId="0" fillId="0" borderId="22" xfId="54" applyFont="1" applyFill="1" applyBorder="1" applyAlignment="1">
      <alignment horizontal="right" vertical="center" wrapText="1"/>
      <protection/>
    </xf>
    <xf numFmtId="0" fontId="0" fillId="0" borderId="26" xfId="0" applyFont="1" applyFill="1" applyBorder="1" applyAlignment="1">
      <alignment horizontal="justify" vertical="center"/>
    </xf>
    <xf numFmtId="0" fontId="10" fillId="0" borderId="16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right" vertical="center"/>
    </xf>
    <xf numFmtId="0" fontId="10" fillId="0" borderId="35" xfId="0" applyFont="1" applyFill="1" applyBorder="1" applyAlignment="1">
      <alignment/>
    </xf>
    <xf numFmtId="0" fontId="0" fillId="0" borderId="20" xfId="57" applyFont="1" applyFill="1" applyBorder="1" applyAlignment="1">
      <alignment horizontal="right" vertical="center"/>
    </xf>
    <xf numFmtId="0" fontId="0" fillId="0" borderId="22" xfId="57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right" wrapText="1"/>
    </xf>
    <xf numFmtId="0" fontId="12" fillId="0" borderId="37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right"/>
    </xf>
    <xf numFmtId="0" fontId="14" fillId="0" borderId="35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wrapText="1"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 vertical="center"/>
    </xf>
    <xf numFmtId="0" fontId="10" fillId="0" borderId="29" xfId="34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0" fillId="0" borderId="19" xfId="34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right" vertical="center"/>
    </xf>
    <xf numFmtId="0" fontId="10" fillId="0" borderId="55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right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right" vertical="center" wrapText="1"/>
    </xf>
    <xf numFmtId="0" fontId="0" fillId="0" borderId="23" xfId="0" applyFont="1" applyFill="1" applyBorder="1" applyAlignment="1" quotePrefix="1">
      <alignment horizontal="right" vertical="center"/>
    </xf>
    <xf numFmtId="0" fontId="10" fillId="0" borderId="44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left" vertical="center"/>
    </xf>
    <xf numFmtId="0" fontId="16" fillId="0" borderId="35" xfId="0" applyFont="1" applyFill="1" applyBorder="1" applyAlignment="1">
      <alignment horizontal="right" vertical="center"/>
    </xf>
    <xf numFmtId="0" fontId="10" fillId="0" borderId="44" xfId="0" applyFont="1" applyFill="1" applyBorder="1" applyAlignment="1">
      <alignment horizontal="left"/>
    </xf>
    <xf numFmtId="0" fontId="0" fillId="0" borderId="26" xfId="0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right" vertical="top" wrapText="1"/>
    </xf>
    <xf numFmtId="0" fontId="10" fillId="0" borderId="3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right" vertical="center" wrapText="1"/>
    </xf>
    <xf numFmtId="0" fontId="12" fillId="0" borderId="2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right" wrapText="1"/>
    </xf>
    <xf numFmtId="0" fontId="12" fillId="0" borderId="56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right" vertical="center"/>
    </xf>
    <xf numFmtId="0" fontId="14" fillId="0" borderId="38" xfId="0" applyFont="1" applyFill="1" applyBorder="1" applyAlignment="1">
      <alignment horizontal="right"/>
    </xf>
    <xf numFmtId="0" fontId="10" fillId="0" borderId="29" xfId="0" applyFont="1" applyFill="1" applyBorder="1" applyAlignment="1">
      <alignment horizontal="left"/>
    </xf>
    <xf numFmtId="0" fontId="0" fillId="0" borderId="2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10" fillId="0" borderId="37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left"/>
    </xf>
    <xf numFmtId="0" fontId="0" fillId="0" borderId="26" xfId="0" applyFont="1" applyFill="1" applyBorder="1" applyAlignment="1">
      <alignment/>
    </xf>
    <xf numFmtId="0" fontId="12" fillId="0" borderId="17" xfId="0" applyFont="1" applyFill="1" applyBorder="1" applyAlignment="1">
      <alignment horizontal="left"/>
    </xf>
    <xf numFmtId="0" fontId="10" fillId="0" borderId="57" xfId="0" applyFont="1" applyFill="1" applyBorder="1" applyAlignment="1">
      <alignment horizontal="center" wrapText="1"/>
    </xf>
    <xf numFmtId="0" fontId="10" fillId="0" borderId="50" xfId="0" applyFont="1" applyFill="1" applyBorder="1" applyAlignment="1">
      <alignment horizontal="center" wrapText="1"/>
    </xf>
    <xf numFmtId="0" fontId="10" fillId="0" borderId="58" xfId="0" applyFont="1" applyFill="1" applyBorder="1" applyAlignment="1">
      <alignment horizontal="center" wrapText="1"/>
    </xf>
    <xf numFmtId="0" fontId="0" fillId="0" borderId="59" xfId="0" applyFont="1" applyFill="1" applyBorder="1" applyAlignment="1">
      <alignment/>
    </xf>
    <xf numFmtId="0" fontId="12" fillId="0" borderId="6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right" vertical="center" wrapText="1"/>
    </xf>
    <xf numFmtId="0" fontId="16" fillId="0" borderId="16" xfId="0" applyFont="1" applyFill="1" applyBorder="1" applyAlignment="1">
      <alignment horizontal="right" vertical="center" wrapText="1"/>
    </xf>
    <xf numFmtId="0" fontId="16" fillId="0" borderId="15" xfId="0" applyFont="1" applyFill="1" applyBorder="1" applyAlignment="1">
      <alignment horizontal="right" vertical="center" wrapText="1"/>
    </xf>
    <xf numFmtId="0" fontId="16" fillId="0" borderId="61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right" vertical="center"/>
    </xf>
    <xf numFmtId="0" fontId="16" fillId="0" borderId="21" xfId="0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horizontal="right" vertical="center" wrapText="1"/>
    </xf>
    <xf numFmtId="0" fontId="0" fillId="0" borderId="25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14" fillId="0" borderId="59" xfId="0" applyFont="1" applyFill="1" applyBorder="1" applyAlignment="1">
      <alignment/>
    </xf>
    <xf numFmtId="0" fontId="0" fillId="32" borderId="3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right" vertical="distributed" wrapText="1"/>
    </xf>
    <xf numFmtId="0" fontId="0" fillId="0" borderId="28" xfId="0" applyFont="1" applyFill="1" applyBorder="1" applyAlignment="1">
      <alignment wrapText="1"/>
    </xf>
    <xf numFmtId="0" fontId="10" fillId="0" borderId="29" xfId="0" applyFont="1" applyFill="1" applyBorder="1" applyAlignment="1">
      <alignment horizontal="center" vertical="center"/>
    </xf>
    <xf numFmtId="15" fontId="9" fillId="0" borderId="29" xfId="0" applyNumberFormat="1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right" wrapText="1"/>
    </xf>
    <xf numFmtId="0" fontId="10" fillId="0" borderId="64" xfId="0" applyFont="1" applyFill="1" applyBorder="1" applyAlignment="1">
      <alignment horizontal="right" wrapText="1"/>
    </xf>
    <xf numFmtId="0" fontId="0" fillId="0" borderId="28" xfId="0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horizontal="left" vertical="center" wrapText="1"/>
    </xf>
    <xf numFmtId="0" fontId="12" fillId="0" borderId="60" xfId="0" applyFont="1" applyFill="1" applyBorder="1" applyAlignment="1">
      <alignment wrapText="1"/>
    </xf>
    <xf numFmtId="0" fontId="0" fillId="0" borderId="18" xfId="0" applyFont="1" applyFill="1" applyBorder="1" applyAlignment="1">
      <alignment horizontal="right" wrapText="1"/>
    </xf>
    <xf numFmtId="0" fontId="0" fillId="0" borderId="65" xfId="0" applyFont="1" applyFill="1" applyBorder="1" applyAlignment="1">
      <alignment horizontal="right" wrapText="1"/>
    </xf>
    <xf numFmtId="0" fontId="0" fillId="0" borderId="24" xfId="0" applyFont="1" applyFill="1" applyBorder="1" applyAlignment="1">
      <alignment horizontal="right" wrapText="1"/>
    </xf>
    <xf numFmtId="0" fontId="10" fillId="0" borderId="60" xfId="54" applyFont="1" applyFill="1" applyBorder="1" applyAlignment="1">
      <alignment horizontal="center" vertical="center" wrapText="1"/>
      <protection/>
    </xf>
    <xf numFmtId="0" fontId="10" fillId="0" borderId="6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/>
    </xf>
    <xf numFmtId="0" fontId="0" fillId="0" borderId="24" xfId="34" applyFont="1" applyFill="1" applyBorder="1" applyAlignment="1">
      <alignment vertical="center" wrapText="1"/>
    </xf>
    <xf numFmtId="0" fontId="0" fillId="0" borderId="27" xfId="34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justify" vertical="center"/>
    </xf>
    <xf numFmtId="0" fontId="0" fillId="0" borderId="19" xfId="0" applyFont="1" applyFill="1" applyBorder="1" applyAlignment="1">
      <alignment horizontal="left"/>
    </xf>
    <xf numFmtId="0" fontId="0" fillId="0" borderId="66" xfId="0" applyFont="1" applyFill="1" applyBorder="1" applyAlignment="1">
      <alignment horizontal="right"/>
    </xf>
    <xf numFmtId="0" fontId="0" fillId="0" borderId="67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/>
    </xf>
    <xf numFmtId="0" fontId="10" fillId="0" borderId="31" xfId="0" applyFont="1" applyFill="1" applyBorder="1" applyAlignment="1">
      <alignment horizontal="center"/>
    </xf>
    <xf numFmtId="0" fontId="12" fillId="0" borderId="68" xfId="0" applyFont="1" applyFill="1" applyBorder="1" applyAlignment="1">
      <alignment horizontal="left"/>
    </xf>
    <xf numFmtId="0" fontId="0" fillId="0" borderId="67" xfId="0" applyFont="1" applyFill="1" applyBorder="1" applyAlignment="1">
      <alignment horizontal="right"/>
    </xf>
    <xf numFmtId="0" fontId="0" fillId="0" borderId="31" xfId="54" applyFont="1" applyFill="1" applyBorder="1" applyAlignment="1">
      <alignment horizontal="right" vertical="center" wrapText="1"/>
      <protection/>
    </xf>
    <xf numFmtId="0" fontId="0" fillId="0" borderId="31" xfId="0" applyFont="1" applyFill="1" applyBorder="1" applyAlignment="1">
      <alignment horizontal="right" wrapText="1"/>
    </xf>
    <xf numFmtId="0" fontId="0" fillId="0" borderId="31" xfId="0" applyFont="1" applyFill="1" applyBorder="1" applyAlignment="1">
      <alignment horizontal="right" vertical="center" wrapText="1"/>
    </xf>
    <xf numFmtId="0" fontId="0" fillId="0" borderId="31" xfId="0" applyFont="1" applyFill="1" applyBorder="1" applyAlignment="1">
      <alignment horizontal="right"/>
    </xf>
    <xf numFmtId="0" fontId="0" fillId="0" borderId="69" xfId="0" applyFont="1" applyFill="1" applyBorder="1" applyAlignment="1">
      <alignment horizontal="right" wrapText="1"/>
    </xf>
    <xf numFmtId="0" fontId="0" fillId="0" borderId="67" xfId="0" applyFont="1" applyFill="1" applyBorder="1" applyAlignment="1">
      <alignment horizontal="left"/>
    </xf>
    <xf numFmtId="0" fontId="12" fillId="0" borderId="36" xfId="0" applyFont="1" applyFill="1" applyBorder="1" applyAlignment="1">
      <alignment horizontal="left"/>
    </xf>
    <xf numFmtId="0" fontId="10" fillId="0" borderId="38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 vertical="center"/>
    </xf>
    <xf numFmtId="0" fontId="38" fillId="32" borderId="15" xfId="0" applyFont="1" applyFill="1" applyBorder="1" applyAlignment="1">
      <alignment horizontal="left" vertical="justify" wrapText="1"/>
    </xf>
    <xf numFmtId="0" fontId="10" fillId="0" borderId="30" xfId="0" applyFont="1" applyFill="1" applyBorder="1" applyAlignment="1">
      <alignment horizontal="left" vertical="center" wrapText="1"/>
    </xf>
    <xf numFmtId="0" fontId="0" fillId="0" borderId="44" xfId="34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26" xfId="57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wrapText="1"/>
    </xf>
    <xf numFmtId="0" fontId="12" fillId="0" borderId="35" xfId="0" applyFont="1" applyFill="1" applyBorder="1" applyAlignment="1">
      <alignment horizontal="right" wrapText="1"/>
    </xf>
    <xf numFmtId="0" fontId="10" fillId="0" borderId="35" xfId="54" applyFont="1" applyFill="1" applyBorder="1" applyAlignment="1">
      <alignment horizontal="center" vertical="center"/>
      <protection/>
    </xf>
    <xf numFmtId="0" fontId="12" fillId="0" borderId="37" xfId="0" applyFont="1" applyFill="1" applyBorder="1" applyAlignment="1">
      <alignment horizontal="left" wrapText="1"/>
    </xf>
    <xf numFmtId="0" fontId="12" fillId="0" borderId="35" xfId="0" applyFont="1" applyFill="1" applyBorder="1" applyAlignment="1">
      <alignment horizontal="left" wrapText="1"/>
    </xf>
    <xf numFmtId="0" fontId="12" fillId="0" borderId="35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vertical="center" wrapText="1"/>
    </xf>
    <xf numFmtId="0" fontId="10" fillId="0" borderId="63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 wrapText="1"/>
    </xf>
    <xf numFmtId="0" fontId="10" fillId="0" borderId="6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20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 wrapText="1"/>
    </xf>
    <xf numFmtId="0" fontId="10" fillId="0" borderId="7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12" fillId="0" borderId="37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44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left" vertical="center" wrapText="1"/>
    </xf>
    <xf numFmtId="0" fontId="12" fillId="0" borderId="71" xfId="0" applyFont="1" applyFill="1" applyBorder="1" applyAlignment="1">
      <alignment horizontal="left" wrapText="1"/>
    </xf>
    <xf numFmtId="0" fontId="12" fillId="0" borderId="6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0" fillId="0" borderId="24" xfId="0" applyFont="1" applyFill="1" applyBorder="1" applyAlignment="1">
      <alignment horizontal="left" wrapText="1"/>
    </xf>
    <xf numFmtId="0" fontId="10" fillId="0" borderId="55" xfId="0" applyFont="1" applyFill="1" applyBorder="1" applyAlignment="1">
      <alignment horizontal="left" wrapText="1"/>
    </xf>
    <xf numFmtId="0" fontId="0" fillId="0" borderId="33" xfId="0" applyFont="1" applyFill="1" applyBorder="1" applyAlignment="1">
      <alignment horizontal="right" wrapText="1"/>
    </xf>
    <xf numFmtId="0" fontId="0" fillId="0" borderId="27" xfId="0" applyFont="1" applyFill="1" applyBorder="1" applyAlignment="1">
      <alignment horizontal="right" wrapText="1"/>
    </xf>
    <xf numFmtId="0" fontId="10" fillId="0" borderId="29" xfId="0" applyFont="1" applyFill="1" applyBorder="1" applyAlignment="1">
      <alignment horizontal="left" wrapText="1"/>
    </xf>
    <xf numFmtId="0" fontId="0" fillId="0" borderId="19" xfId="0" applyFont="1" applyFill="1" applyBorder="1" applyAlignment="1" quotePrefix="1">
      <alignment horizontal="right" wrapText="1"/>
    </xf>
    <xf numFmtId="0" fontId="0" fillId="0" borderId="43" xfId="0" applyFont="1" applyFill="1" applyBorder="1" applyAlignment="1" quotePrefix="1">
      <alignment horizontal="right" wrapText="1"/>
    </xf>
    <xf numFmtId="0" fontId="0" fillId="0" borderId="19" xfId="0" applyFont="1" applyFill="1" applyBorder="1" applyAlignment="1">
      <alignment horizontal="right" wrapText="1"/>
    </xf>
    <xf numFmtId="0" fontId="0" fillId="0" borderId="43" xfId="0" applyFont="1" applyFill="1" applyBorder="1" applyAlignment="1">
      <alignment horizontal="right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64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57" xfId="0" applyFont="1" applyFill="1" applyBorder="1" applyAlignment="1">
      <alignment wrapText="1"/>
    </xf>
    <xf numFmtId="0" fontId="10" fillId="0" borderId="17" xfId="0" applyFont="1" applyFill="1" applyBorder="1" applyAlignment="1">
      <alignment horizontal="left" wrapText="1"/>
    </xf>
    <xf numFmtId="0" fontId="10" fillId="0" borderId="70" xfId="0" applyFont="1" applyFill="1" applyBorder="1" applyAlignment="1">
      <alignment horizontal="right" wrapText="1"/>
    </xf>
    <xf numFmtId="0" fontId="0" fillId="0" borderId="72" xfId="0" applyFont="1" applyFill="1" applyBorder="1" applyAlignment="1">
      <alignment horizontal="right" wrapText="1"/>
    </xf>
    <xf numFmtId="0" fontId="0" fillId="0" borderId="73" xfId="0" applyFont="1" applyFill="1" applyBorder="1" applyAlignment="1">
      <alignment horizontal="right" wrapText="1"/>
    </xf>
    <xf numFmtId="0" fontId="0" fillId="0" borderId="35" xfId="0" applyFont="1" applyFill="1" applyBorder="1" applyAlignment="1">
      <alignment wrapText="1"/>
    </xf>
    <xf numFmtId="0" fontId="12" fillId="0" borderId="35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wrapText="1"/>
    </xf>
    <xf numFmtId="0" fontId="0" fillId="0" borderId="74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right" wrapText="1"/>
    </xf>
    <xf numFmtId="0" fontId="10" fillId="0" borderId="17" xfId="0" applyFont="1" applyFill="1" applyBorder="1" applyAlignment="1">
      <alignment horizontal="right" wrapText="1"/>
    </xf>
    <xf numFmtId="0" fontId="0" fillId="0" borderId="35" xfId="0" applyFont="1" applyFill="1" applyBorder="1" applyAlignment="1">
      <alignment horizontal="right" wrapText="1"/>
    </xf>
    <xf numFmtId="0" fontId="12" fillId="0" borderId="55" xfId="0" applyFont="1" applyFill="1" applyBorder="1" applyAlignment="1">
      <alignment horizontal="left" wrapText="1"/>
    </xf>
    <xf numFmtId="0" fontId="10" fillId="0" borderId="22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left"/>
    </xf>
    <xf numFmtId="0" fontId="10" fillId="0" borderId="55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0" fillId="0" borderId="18" xfId="34" applyFont="1" applyFill="1" applyBorder="1" applyAlignment="1">
      <alignment horizontal="left" vertical="center" wrapText="1"/>
    </xf>
    <xf numFmtId="0" fontId="0" fillId="0" borderId="24" xfId="34" applyFont="1" applyFill="1" applyBorder="1" applyAlignment="1">
      <alignment horizontal="left" wrapText="1"/>
    </xf>
    <xf numFmtId="0" fontId="10" fillId="0" borderId="24" xfId="34" applyFont="1" applyFill="1" applyBorder="1" applyAlignment="1">
      <alignment horizontal="left" wrapText="1"/>
    </xf>
    <xf numFmtId="0" fontId="10" fillId="0" borderId="55" xfId="34" applyFont="1" applyFill="1" applyBorder="1" applyAlignment="1">
      <alignment horizontal="left" wrapText="1"/>
    </xf>
    <xf numFmtId="0" fontId="0" fillId="0" borderId="18" xfId="34" applyFont="1" applyFill="1" applyBorder="1" applyAlignment="1">
      <alignment wrapText="1"/>
    </xf>
    <xf numFmtId="0" fontId="0" fillId="0" borderId="24" xfId="34" applyFont="1" applyFill="1" applyBorder="1" applyAlignment="1">
      <alignment wrapText="1"/>
    </xf>
    <xf numFmtId="0" fontId="10" fillId="0" borderId="15" xfId="34" applyFont="1" applyFill="1" applyBorder="1" applyAlignment="1">
      <alignment horizontal="left" vertical="center" wrapText="1"/>
    </xf>
    <xf numFmtId="0" fontId="0" fillId="0" borderId="15" xfId="34" applyFont="1" applyFill="1" applyBorder="1" applyAlignment="1">
      <alignment wrapText="1"/>
    </xf>
    <xf numFmtId="0" fontId="0" fillId="0" borderId="43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6" fillId="0" borderId="19" xfId="34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center"/>
    </xf>
    <xf numFmtId="0" fontId="0" fillId="0" borderId="76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left"/>
    </xf>
    <xf numFmtId="0" fontId="0" fillId="0" borderId="16" xfId="54" applyFont="1" applyFill="1" applyBorder="1" applyAlignment="1">
      <alignment/>
      <protection/>
    </xf>
    <xf numFmtId="0" fontId="0" fillId="0" borderId="15" xfId="54" applyFont="1" applyFill="1" applyBorder="1" applyAlignment="1">
      <alignment/>
      <protection/>
    </xf>
    <xf numFmtId="0" fontId="0" fillId="0" borderId="22" xfId="54" applyFont="1" applyFill="1" applyBorder="1" applyAlignment="1">
      <alignment/>
      <protection/>
    </xf>
    <xf numFmtId="0" fontId="0" fillId="0" borderId="19" xfId="57" applyFont="1" applyFill="1" applyBorder="1" applyAlignment="1">
      <alignment horizontal="left" vertical="center"/>
    </xf>
    <xf numFmtId="0" fontId="0" fillId="0" borderId="15" xfId="57" applyFont="1" applyFill="1" applyBorder="1" applyAlignment="1">
      <alignment horizontal="left" vertical="center"/>
    </xf>
    <xf numFmtId="0" fontId="10" fillId="0" borderId="15" xfId="57" applyFont="1" applyFill="1" applyBorder="1" applyAlignment="1">
      <alignment horizontal="center" vertical="center"/>
    </xf>
    <xf numFmtId="0" fontId="10" fillId="0" borderId="29" xfId="57" applyFont="1" applyFill="1" applyBorder="1" applyAlignment="1">
      <alignment horizontal="center"/>
    </xf>
    <xf numFmtId="0" fontId="0" fillId="0" borderId="28" xfId="57" applyFont="1" applyFill="1" applyBorder="1" applyAlignment="1">
      <alignment horizontal="right" vertical="center"/>
    </xf>
    <xf numFmtId="0" fontId="10" fillId="0" borderId="19" xfId="57" applyFont="1" applyFill="1" applyBorder="1" applyAlignment="1">
      <alignment horizontal="left" vertical="center"/>
    </xf>
    <xf numFmtId="0" fontId="0" fillId="0" borderId="20" xfId="57" applyFont="1" applyFill="1" applyBorder="1" applyAlignment="1">
      <alignment horizontal="left" vertical="center"/>
    </xf>
    <xf numFmtId="0" fontId="0" fillId="0" borderId="22" xfId="57" applyFont="1" applyFill="1" applyBorder="1" applyAlignment="1">
      <alignment horizontal="left" vertical="center"/>
    </xf>
    <xf numFmtId="0" fontId="10" fillId="0" borderId="22" xfId="57" applyFont="1" applyFill="1" applyBorder="1" applyAlignment="1">
      <alignment horizontal="center" vertical="center"/>
    </xf>
    <xf numFmtId="0" fontId="10" fillId="0" borderId="17" xfId="57" applyFont="1" applyFill="1" applyBorder="1" applyAlignment="1">
      <alignment/>
    </xf>
    <xf numFmtId="0" fontId="0" fillId="0" borderId="45" xfId="57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horizontal="left"/>
    </xf>
    <xf numFmtId="0" fontId="12" fillId="0" borderId="60" xfId="0" applyFont="1" applyFill="1" applyBorder="1" applyAlignment="1">
      <alignment horizontal="left" wrapText="1"/>
    </xf>
    <xf numFmtId="0" fontId="12" fillId="0" borderId="44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right" wrapText="1"/>
    </xf>
    <xf numFmtId="0" fontId="12" fillId="0" borderId="29" xfId="0" applyFont="1" applyFill="1" applyBorder="1" applyAlignment="1">
      <alignment horizontal="left" wrapText="1"/>
    </xf>
    <xf numFmtId="0" fontId="12" fillId="0" borderId="29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left" vertical="center"/>
    </xf>
    <xf numFmtId="0" fontId="10" fillId="0" borderId="44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wrapText="1"/>
    </xf>
    <xf numFmtId="0" fontId="14" fillId="0" borderId="35" xfId="0" applyFont="1" applyFill="1" applyBorder="1" applyAlignment="1">
      <alignment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left" wrapText="1"/>
    </xf>
    <xf numFmtId="0" fontId="0" fillId="0" borderId="67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center" wrapText="1"/>
    </xf>
    <xf numFmtId="0" fontId="12" fillId="0" borderId="68" xfId="0" applyFont="1" applyFill="1" applyBorder="1" applyAlignment="1">
      <alignment horizontal="left" wrapText="1"/>
    </xf>
    <xf numFmtId="0" fontId="0" fillId="0" borderId="67" xfId="0" applyFont="1" applyFill="1" applyBorder="1" applyAlignment="1">
      <alignment horizontal="right" wrapText="1"/>
    </xf>
    <xf numFmtId="0" fontId="0" fillId="0" borderId="59" xfId="0" applyFont="1" applyFill="1" applyBorder="1" applyAlignment="1">
      <alignment horizontal="right" wrapText="1"/>
    </xf>
    <xf numFmtId="0" fontId="16" fillId="0" borderId="16" xfId="0" applyFont="1" applyFill="1" applyBorder="1" applyAlignment="1">
      <alignment horizontal="left" wrapText="1"/>
    </xf>
    <xf numFmtId="0" fontId="16" fillId="0" borderId="31" xfId="0" applyFont="1" applyFill="1" applyBorder="1" applyAlignment="1">
      <alignment horizontal="left" wrapText="1"/>
    </xf>
    <xf numFmtId="0" fontId="16" fillId="0" borderId="22" xfId="0" applyFont="1" applyFill="1" applyBorder="1" applyAlignment="1">
      <alignment horizontal="left" wrapText="1"/>
    </xf>
    <xf numFmtId="0" fontId="12" fillId="0" borderId="77" xfId="0" applyFont="1" applyFill="1" applyBorder="1" applyAlignment="1">
      <alignment vertical="center" wrapText="1"/>
    </xf>
    <xf numFmtId="0" fontId="0" fillId="0" borderId="59" xfId="0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horizontal="left" wrapText="1"/>
    </xf>
    <xf numFmtId="0" fontId="16" fillId="0" borderId="19" xfId="0" applyFont="1" applyFill="1" applyBorder="1" applyAlignment="1">
      <alignment horizontal="left" wrapText="1"/>
    </xf>
    <xf numFmtId="0" fontId="16" fillId="0" borderId="19" xfId="0" applyFont="1" applyFill="1" applyBorder="1" applyAlignment="1">
      <alignment horizontal="justify" vertical="center"/>
    </xf>
    <xf numFmtId="0" fontId="10" fillId="0" borderId="59" xfId="0" applyFont="1" applyFill="1" applyBorder="1" applyAlignment="1">
      <alignment horizontal="center" vertical="center" wrapText="1"/>
    </xf>
    <xf numFmtId="0" fontId="10" fillId="0" borderId="59" xfId="54" applyFont="1" applyFill="1" applyBorder="1" applyAlignment="1">
      <alignment horizontal="center" vertical="center" wrapText="1"/>
      <protection/>
    </xf>
    <xf numFmtId="0" fontId="12" fillId="0" borderId="77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/>
    </xf>
    <xf numFmtId="0" fontId="12" fillId="0" borderId="35" xfId="0" applyFont="1" applyFill="1" applyBorder="1" applyAlignment="1">
      <alignment horizontal="right" wrapText="1"/>
    </xf>
    <xf numFmtId="0" fontId="12" fillId="0" borderId="37" xfId="0" applyFont="1" applyFill="1" applyBorder="1" applyAlignment="1">
      <alignment horizontal="right" wrapText="1"/>
    </xf>
    <xf numFmtId="0" fontId="12" fillId="0" borderId="35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14" fillId="0" borderId="35" xfId="0" applyFont="1" applyFill="1" applyBorder="1" applyAlignment="1">
      <alignment horizontal="right" wrapText="1"/>
    </xf>
    <xf numFmtId="0" fontId="14" fillId="0" borderId="37" xfId="0" applyFont="1" applyFill="1" applyBorder="1" applyAlignment="1">
      <alignment horizontal="right" wrapText="1"/>
    </xf>
    <xf numFmtId="0" fontId="12" fillId="0" borderId="35" xfId="0" applyFont="1" applyFill="1" applyBorder="1" applyAlignment="1">
      <alignment horizontal="right" vertical="center"/>
    </xf>
    <xf numFmtId="0" fontId="12" fillId="0" borderId="37" xfId="0" applyFont="1" applyFill="1" applyBorder="1" applyAlignment="1">
      <alignment horizontal="right" vertical="center"/>
    </xf>
    <xf numFmtId="0" fontId="12" fillId="0" borderId="59" xfId="0" applyFont="1" applyFill="1" applyBorder="1" applyAlignment="1">
      <alignment horizontal="right" wrapText="1"/>
    </xf>
    <xf numFmtId="0" fontId="12" fillId="0" borderId="77" xfId="0" applyFont="1" applyFill="1" applyBorder="1" applyAlignment="1">
      <alignment horizontal="right" wrapText="1"/>
    </xf>
    <xf numFmtId="0" fontId="12" fillId="0" borderId="59" xfId="0" applyFont="1" applyFill="1" applyBorder="1" applyAlignment="1">
      <alignment horizontal="right"/>
    </xf>
    <xf numFmtId="0" fontId="12" fillId="0" borderId="77" xfId="0" applyFont="1" applyFill="1" applyBorder="1" applyAlignment="1">
      <alignment horizontal="right"/>
    </xf>
    <xf numFmtId="0" fontId="12" fillId="0" borderId="35" xfId="0" applyFont="1" applyFill="1" applyBorder="1" applyAlignment="1">
      <alignment horizontal="left" vertical="center" wrapText="1"/>
    </xf>
    <xf numFmtId="0" fontId="10" fillId="0" borderId="35" xfId="54" applyFont="1" applyFill="1" applyBorder="1" applyAlignment="1">
      <alignment horizontal="center" vertical="center" wrapText="1"/>
      <protection/>
    </xf>
    <xf numFmtId="0" fontId="12" fillId="0" borderId="71" xfId="0" applyFont="1" applyFill="1" applyBorder="1" applyAlignment="1">
      <alignment horizontal="right"/>
    </xf>
    <xf numFmtId="0" fontId="12" fillId="0" borderId="13" xfId="0" applyFont="1" applyFill="1" applyBorder="1" applyAlignment="1">
      <alignment horizontal="right"/>
    </xf>
    <xf numFmtId="0" fontId="12" fillId="0" borderId="78" xfId="0" applyFont="1" applyFill="1" applyBorder="1" applyAlignment="1">
      <alignment horizontal="right"/>
    </xf>
    <xf numFmtId="0" fontId="12" fillId="0" borderId="35" xfId="0" applyFont="1" applyFill="1" applyBorder="1" applyAlignment="1">
      <alignment horizontal="right" vertical="center" wrapText="1"/>
    </xf>
    <xf numFmtId="0" fontId="12" fillId="0" borderId="37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3" fillId="0" borderId="35" xfId="54" applyFont="1" applyFill="1" applyBorder="1" applyAlignment="1">
      <alignment horizontal="center" vertical="center" wrapText="1"/>
      <protection/>
    </xf>
    <xf numFmtId="0" fontId="10" fillId="0" borderId="35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right" wrapText="1"/>
    </xf>
    <xf numFmtId="0" fontId="12" fillId="0" borderId="62" xfId="0" applyFont="1" applyFill="1" applyBorder="1" applyAlignment="1">
      <alignment horizontal="right" wrapText="1"/>
    </xf>
    <xf numFmtId="0" fontId="17" fillId="0" borderId="37" xfId="0" applyFont="1" applyFill="1" applyBorder="1" applyAlignment="1">
      <alignment horizontal="right" wrapText="1"/>
    </xf>
    <xf numFmtId="0" fontId="17" fillId="0" borderId="79" xfId="0" applyFont="1" applyFill="1" applyBorder="1" applyAlignment="1">
      <alignment horizontal="right" wrapText="1"/>
    </xf>
    <xf numFmtId="0" fontId="17" fillId="0" borderId="62" xfId="0" applyFont="1" applyFill="1" applyBorder="1" applyAlignment="1">
      <alignment horizontal="right" wrapText="1"/>
    </xf>
    <xf numFmtId="0" fontId="14" fillId="0" borderId="35" xfId="0" applyFont="1" applyFill="1" applyBorder="1" applyAlignment="1">
      <alignment horizontal="right"/>
    </xf>
    <xf numFmtId="0" fontId="10" fillId="0" borderId="35" xfId="0" applyFont="1" applyFill="1" applyBorder="1" applyAlignment="1">
      <alignment horizontal="center" vertical="center" wrapText="1"/>
    </xf>
    <xf numFmtId="0" fontId="15" fillId="0" borderId="0" xfId="54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59" xfId="54" applyFont="1" applyFill="1" applyBorder="1" applyAlignment="1">
      <alignment horizontal="center" vertical="center" wrapText="1"/>
      <protection/>
    </xf>
    <xf numFmtId="0" fontId="13" fillId="0" borderId="59" xfId="54" applyFont="1" applyFill="1" applyBorder="1" applyAlignment="1">
      <alignment horizontal="center" vertical="center" wrapText="1"/>
      <protection/>
    </xf>
    <xf numFmtId="0" fontId="12" fillId="0" borderId="48" xfId="0" applyFont="1" applyFill="1" applyBorder="1" applyAlignment="1">
      <alignment horizontal="right"/>
    </xf>
    <xf numFmtId="0" fontId="10" fillId="0" borderId="35" xfId="0" applyFont="1" applyFill="1" applyBorder="1" applyAlignment="1">
      <alignment horizontal="right"/>
    </xf>
    <xf numFmtId="0" fontId="10" fillId="0" borderId="37" xfId="0" applyFont="1" applyFill="1" applyBorder="1" applyAlignment="1">
      <alignment horizontal="right"/>
    </xf>
    <xf numFmtId="0" fontId="12" fillId="0" borderId="79" xfId="0" applyFont="1" applyFill="1" applyBorder="1" applyAlignment="1">
      <alignment horizontal="right" vertical="center"/>
    </xf>
    <xf numFmtId="0" fontId="12" fillId="0" borderId="38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77" xfId="0" applyFont="1" applyFill="1" applyBorder="1" applyAlignment="1">
      <alignment horizontal="right" vertical="center" wrapText="1"/>
    </xf>
    <xf numFmtId="0" fontId="12" fillId="0" borderId="48" xfId="0" applyFont="1" applyFill="1" applyBorder="1" applyAlignment="1">
      <alignment horizontal="right" vertical="center" wrapText="1"/>
    </xf>
    <xf numFmtId="0" fontId="12" fillId="0" borderId="80" xfId="0" applyFont="1" applyFill="1" applyBorder="1" applyAlignment="1">
      <alignment horizontal="right" vertical="center" wrapText="1"/>
    </xf>
    <xf numFmtId="0" fontId="10" fillId="0" borderId="35" xfId="54" applyFont="1" applyFill="1" applyBorder="1" applyAlignment="1">
      <alignment horizontal="center" vertical="center"/>
      <protection/>
    </xf>
    <xf numFmtId="0" fontId="12" fillId="0" borderId="35" xfId="0" applyFont="1" applyFill="1" applyBorder="1" applyAlignment="1">
      <alignment horizontal="left" vertical="center"/>
    </xf>
    <xf numFmtId="0" fontId="13" fillId="0" borderId="35" xfId="54" applyFont="1" applyFill="1" applyBorder="1" applyAlignment="1">
      <alignment horizontal="center" vertical="center"/>
      <protection/>
    </xf>
    <xf numFmtId="15" fontId="9" fillId="0" borderId="15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15" fontId="9" fillId="0" borderId="43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15" fontId="9" fillId="32" borderId="15" xfId="0" applyNumberFormat="1" applyFont="1" applyFill="1" applyBorder="1" applyAlignment="1">
      <alignment horizontal="center"/>
    </xf>
    <xf numFmtId="0" fontId="9" fillId="32" borderId="29" xfId="0" applyFont="1" applyFill="1" applyBorder="1" applyAlignment="1">
      <alignment horizontal="center"/>
    </xf>
    <xf numFmtId="15" fontId="18" fillId="33" borderId="67" xfId="0" applyNumberFormat="1" applyFont="1" applyFill="1" applyBorder="1" applyAlignment="1">
      <alignment horizontal="center"/>
    </xf>
    <xf numFmtId="0" fontId="18" fillId="33" borderId="69" xfId="0" applyFont="1" applyFill="1" applyBorder="1" applyAlignment="1">
      <alignment horizontal="center"/>
    </xf>
    <xf numFmtId="15" fontId="9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8" fillId="0" borderId="22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/>
    </xf>
    <xf numFmtId="0" fontId="9" fillId="32" borderId="29" xfId="0" applyFont="1" applyFill="1" applyBorder="1" applyAlignment="1">
      <alignment horizontal="center" vertical="center"/>
    </xf>
    <xf numFmtId="0" fontId="18" fillId="33" borderId="81" xfId="0" applyFont="1" applyFill="1" applyBorder="1" applyAlignment="1">
      <alignment horizontal="center" vertical="center"/>
    </xf>
    <xf numFmtId="0" fontId="18" fillId="33" borderId="8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/>
    </xf>
    <xf numFmtId="0" fontId="9" fillId="0" borderId="58" xfId="0" applyFont="1" applyFill="1" applyBorder="1" applyAlignment="1">
      <alignment horizontal="center"/>
    </xf>
    <xf numFmtId="0" fontId="9" fillId="0" borderId="73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left" vertical="center"/>
    </xf>
    <xf numFmtId="0" fontId="16" fillId="0" borderId="32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_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19050</xdr:rowOff>
    </xdr:from>
    <xdr:to>
      <xdr:col>0</xdr:col>
      <xdr:colOff>1219200</xdr:colOff>
      <xdr:row>2</xdr:row>
      <xdr:rowOff>57150</xdr:rowOff>
    </xdr:to>
    <xdr:pic>
      <xdr:nvPicPr>
        <xdr:cNvPr id="1" name="2 Imagen" descr="escudo_unach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50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86"/>
  <sheetViews>
    <sheetView tabSelected="1" zoomScale="95" zoomScaleNormal="95" zoomScaleSheetLayoutView="100" workbookViewId="0" topLeftCell="A1">
      <selection activeCell="S353" sqref="S353"/>
    </sheetView>
  </sheetViews>
  <sheetFormatPr defaultColWidth="11.421875" defaultRowHeight="12.75"/>
  <cols>
    <col min="1" max="1" width="26.57421875" style="182" customWidth="1"/>
    <col min="2" max="2" width="34.28125" style="327" customWidth="1"/>
    <col min="3" max="3" width="12.00390625" style="327" customWidth="1"/>
    <col min="4" max="4" width="1.8515625" style="327" hidden="1" customWidth="1"/>
    <col min="5" max="5" width="5.00390625" style="327" customWidth="1"/>
    <col min="6" max="6" width="5.8515625" style="327" bestFit="1" customWidth="1"/>
    <col min="7" max="7" width="6.7109375" style="327" customWidth="1"/>
    <col min="8" max="8" width="5.140625" style="327" customWidth="1"/>
    <col min="9" max="12" width="5.8515625" style="327" bestFit="1" customWidth="1"/>
    <col min="13" max="15" width="7.00390625" style="327" bestFit="1" customWidth="1"/>
    <col min="16" max="16" width="12.28125" style="327" bestFit="1" customWidth="1"/>
    <col min="17" max="53" width="11.421875" style="326" customWidth="1"/>
    <col min="54" max="16384" width="11.421875" style="327" customWidth="1"/>
  </cols>
  <sheetData>
    <row r="1" spans="1:16" ht="18.75" customHeight="1">
      <c r="A1" s="512" t="s">
        <v>171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</row>
    <row r="2" spans="1:16" ht="15">
      <c r="A2" s="102" t="s">
        <v>206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ht="10.5" customHeight="1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 ht="15.75">
      <c r="A4" s="514" t="s">
        <v>156</v>
      </c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4"/>
      <c r="P4" s="514"/>
    </row>
    <row r="5" spans="1:16" ht="8.25" customHeight="1">
      <c r="A5" s="104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</row>
    <row r="6" spans="1:16" ht="18.75" customHeight="1" thickBot="1">
      <c r="A6" s="106" t="s">
        <v>234</v>
      </c>
      <c r="B6" s="107"/>
      <c r="C6" s="524" t="s">
        <v>175</v>
      </c>
      <c r="D6" s="525"/>
      <c r="E6" s="525"/>
      <c r="F6" s="526"/>
      <c r="G6" s="108"/>
      <c r="H6" s="515" t="s">
        <v>0</v>
      </c>
      <c r="I6" s="515"/>
      <c r="J6" s="516"/>
      <c r="K6" s="516"/>
      <c r="L6" s="515"/>
      <c r="M6" s="515"/>
      <c r="N6" s="515"/>
      <c r="O6" s="515"/>
      <c r="P6" s="105"/>
    </row>
    <row r="7" spans="1:16" ht="12.75" customHeight="1">
      <c r="A7" s="109"/>
      <c r="B7" s="229"/>
      <c r="C7" s="288" t="s">
        <v>1</v>
      </c>
      <c r="E7" s="517" t="s">
        <v>2</v>
      </c>
      <c r="F7" s="517"/>
      <c r="G7" s="183"/>
      <c r="H7" s="517" t="s">
        <v>1</v>
      </c>
      <c r="I7" s="517"/>
      <c r="J7" s="518" t="s">
        <v>2</v>
      </c>
      <c r="K7" s="519"/>
      <c r="L7" s="520" t="s">
        <v>3</v>
      </c>
      <c r="M7" s="521"/>
      <c r="N7" s="522" t="s">
        <v>4</v>
      </c>
      <c r="O7" s="523"/>
      <c r="P7" s="105"/>
    </row>
    <row r="8" spans="1:16" ht="14.25" customHeight="1" thickBot="1">
      <c r="A8" s="106"/>
      <c r="B8" s="107"/>
      <c r="C8" s="289">
        <v>42200</v>
      </c>
      <c r="E8" s="511">
        <v>42353</v>
      </c>
      <c r="F8" s="511"/>
      <c r="G8" s="184"/>
      <c r="H8" s="503">
        <v>42109</v>
      </c>
      <c r="I8" s="504"/>
      <c r="J8" s="505">
        <v>42200</v>
      </c>
      <c r="K8" s="506"/>
      <c r="L8" s="507">
        <v>42292</v>
      </c>
      <c r="M8" s="508"/>
      <c r="N8" s="509">
        <v>42384</v>
      </c>
      <c r="O8" s="510"/>
      <c r="P8" s="107"/>
    </row>
    <row r="9" spans="1:16" ht="8.25" customHeight="1">
      <c r="A9" s="104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</row>
    <row r="10" spans="1:16" ht="20.25" customHeight="1">
      <c r="A10" s="486" t="s">
        <v>188</v>
      </c>
      <c r="B10" s="486"/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</row>
    <row r="11" spans="1:16" ht="4.5" customHeight="1" thickBot="1">
      <c r="A11" s="110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</row>
    <row r="12" spans="1:16" ht="13.5" thickBot="1">
      <c r="A12" s="468" t="s">
        <v>5</v>
      </c>
      <c r="B12" s="468"/>
      <c r="C12" s="468"/>
      <c r="D12" s="468"/>
      <c r="E12" s="468"/>
      <c r="F12" s="468"/>
      <c r="G12" s="468"/>
      <c r="H12" s="485" t="s">
        <v>6</v>
      </c>
      <c r="I12" s="485"/>
      <c r="J12" s="485"/>
      <c r="K12" s="485"/>
      <c r="L12" s="485"/>
      <c r="M12" s="485"/>
      <c r="N12" s="485"/>
      <c r="O12" s="485"/>
      <c r="P12" s="485"/>
    </row>
    <row r="13" spans="1:16" ht="13.5" thickBot="1">
      <c r="A13" s="188" t="s">
        <v>7</v>
      </c>
      <c r="B13" s="187" t="s">
        <v>52</v>
      </c>
      <c r="C13" s="188" t="s">
        <v>9</v>
      </c>
      <c r="D13" s="332"/>
      <c r="E13" s="469" t="s">
        <v>10</v>
      </c>
      <c r="F13" s="469"/>
      <c r="G13" s="469"/>
      <c r="H13" s="477" t="s">
        <v>11</v>
      </c>
      <c r="I13" s="469"/>
      <c r="J13" s="469"/>
      <c r="K13" s="469" t="s">
        <v>12</v>
      </c>
      <c r="L13" s="469"/>
      <c r="M13" s="469"/>
      <c r="N13" s="469" t="s">
        <v>13</v>
      </c>
      <c r="O13" s="469"/>
      <c r="P13" s="469"/>
    </row>
    <row r="14" spans="1:16" ht="13.5" thickBot="1">
      <c r="A14" s="188" t="s">
        <v>14</v>
      </c>
      <c r="B14" s="333"/>
      <c r="C14" s="333"/>
      <c r="D14" s="332"/>
      <c r="E14" s="334" t="s">
        <v>15</v>
      </c>
      <c r="F14" s="334" t="s">
        <v>16</v>
      </c>
      <c r="G14" s="188" t="s">
        <v>17</v>
      </c>
      <c r="H14" s="334" t="s">
        <v>15</v>
      </c>
      <c r="I14" s="334" t="s">
        <v>16</v>
      </c>
      <c r="J14" s="334" t="s">
        <v>17</v>
      </c>
      <c r="K14" s="334" t="s">
        <v>15</v>
      </c>
      <c r="L14" s="334" t="s">
        <v>16</v>
      </c>
      <c r="M14" s="334" t="s">
        <v>17</v>
      </c>
      <c r="N14" s="334" t="s">
        <v>15</v>
      </c>
      <c r="O14" s="334" t="s">
        <v>16</v>
      </c>
      <c r="P14" s="334" t="s">
        <v>18</v>
      </c>
    </row>
    <row r="15" spans="1:53" s="8" customFormat="1" ht="12.75">
      <c r="A15" s="335" t="s">
        <v>19</v>
      </c>
      <c r="B15" s="350" t="s">
        <v>20</v>
      </c>
      <c r="C15" s="336" t="s">
        <v>21</v>
      </c>
      <c r="D15" s="263"/>
      <c r="E15" s="227">
        <v>89</v>
      </c>
      <c r="F15" s="114">
        <v>75</v>
      </c>
      <c r="G15" s="20">
        <f aca="true" t="shared" si="0" ref="G15:G25">SUM(E15:F15)</f>
        <v>164</v>
      </c>
      <c r="H15" s="20">
        <v>66</v>
      </c>
      <c r="I15" s="20">
        <v>68</v>
      </c>
      <c r="J15" s="20">
        <f aca="true" t="shared" si="1" ref="J15:J28">SUM(H15:I15)</f>
        <v>134</v>
      </c>
      <c r="K15" s="20">
        <v>517</v>
      </c>
      <c r="L15" s="20">
        <v>520</v>
      </c>
      <c r="M15" s="20">
        <f aca="true" t="shared" si="2" ref="M15:M28">SUM(K15:L15)</f>
        <v>1037</v>
      </c>
      <c r="N15" s="20">
        <f aca="true" t="shared" si="3" ref="N15:N28">SUM(H15,K15)</f>
        <v>583</v>
      </c>
      <c r="O15" s="20">
        <f aca="true" t="shared" si="4" ref="O15:O28">SUM(I15,L15)</f>
        <v>588</v>
      </c>
      <c r="P15" s="164">
        <f aca="true" t="shared" si="5" ref="P15:P28">SUM(N15:O15)</f>
        <v>1171</v>
      </c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</row>
    <row r="16" spans="1:53" s="8" customFormat="1" ht="12.75">
      <c r="A16" s="337" t="s">
        <v>22</v>
      </c>
      <c r="B16" s="351" t="s">
        <v>20</v>
      </c>
      <c r="C16" s="338" t="s">
        <v>21</v>
      </c>
      <c r="D16" s="264"/>
      <c r="E16" s="339">
        <v>85</v>
      </c>
      <c r="F16" s="340">
        <v>76</v>
      </c>
      <c r="G16" s="20">
        <f t="shared" si="0"/>
        <v>161</v>
      </c>
      <c r="H16" s="113">
        <v>72</v>
      </c>
      <c r="I16" s="113">
        <v>71</v>
      </c>
      <c r="J16" s="20">
        <f t="shared" si="1"/>
        <v>143</v>
      </c>
      <c r="K16" s="113">
        <v>399</v>
      </c>
      <c r="L16" s="113">
        <v>444</v>
      </c>
      <c r="M16" s="20">
        <f t="shared" si="2"/>
        <v>843</v>
      </c>
      <c r="N16" s="113">
        <f t="shared" si="3"/>
        <v>471</v>
      </c>
      <c r="O16" s="113">
        <f t="shared" si="4"/>
        <v>515</v>
      </c>
      <c r="P16" s="164">
        <f t="shared" si="5"/>
        <v>986</v>
      </c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</row>
    <row r="17" spans="1:53" s="8" customFormat="1" ht="12.75">
      <c r="A17" s="337" t="s">
        <v>23</v>
      </c>
      <c r="B17" s="351" t="s">
        <v>20</v>
      </c>
      <c r="C17" s="338" t="s">
        <v>21</v>
      </c>
      <c r="D17" s="264"/>
      <c r="E17" s="339">
        <v>60</v>
      </c>
      <c r="F17" s="340">
        <v>111</v>
      </c>
      <c r="G17" s="20">
        <f t="shared" si="0"/>
        <v>171</v>
      </c>
      <c r="H17" s="113">
        <v>51</v>
      </c>
      <c r="I17" s="113">
        <v>83</v>
      </c>
      <c r="J17" s="20">
        <f t="shared" si="1"/>
        <v>134</v>
      </c>
      <c r="K17" s="113">
        <v>215</v>
      </c>
      <c r="L17" s="113">
        <v>502</v>
      </c>
      <c r="M17" s="20">
        <f t="shared" si="2"/>
        <v>717</v>
      </c>
      <c r="N17" s="113">
        <f t="shared" si="3"/>
        <v>266</v>
      </c>
      <c r="O17" s="113">
        <f t="shared" si="4"/>
        <v>585</v>
      </c>
      <c r="P17" s="164">
        <f t="shared" si="5"/>
        <v>851</v>
      </c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</row>
    <row r="18" spans="1:53" s="8" customFormat="1" ht="12.75">
      <c r="A18" s="337" t="s">
        <v>24</v>
      </c>
      <c r="B18" s="351" t="s">
        <v>20</v>
      </c>
      <c r="C18" s="338" t="s">
        <v>21</v>
      </c>
      <c r="D18" s="264"/>
      <c r="E18" s="339">
        <v>141</v>
      </c>
      <c r="F18" s="340">
        <v>36</v>
      </c>
      <c r="G18" s="20">
        <f t="shared" si="0"/>
        <v>177</v>
      </c>
      <c r="H18" s="113">
        <v>81</v>
      </c>
      <c r="I18" s="113">
        <v>25</v>
      </c>
      <c r="J18" s="20">
        <f t="shared" si="1"/>
        <v>106</v>
      </c>
      <c r="K18" s="113">
        <v>86</v>
      </c>
      <c r="L18" s="113">
        <v>320</v>
      </c>
      <c r="M18" s="20">
        <f t="shared" si="2"/>
        <v>406</v>
      </c>
      <c r="N18" s="113">
        <f t="shared" si="3"/>
        <v>167</v>
      </c>
      <c r="O18" s="113">
        <f t="shared" si="4"/>
        <v>345</v>
      </c>
      <c r="P18" s="164">
        <f t="shared" si="5"/>
        <v>512</v>
      </c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</row>
    <row r="19" spans="1:53" s="8" customFormat="1" ht="12.75">
      <c r="A19" s="337" t="s">
        <v>25</v>
      </c>
      <c r="B19" s="293" t="s">
        <v>202</v>
      </c>
      <c r="C19" s="338" t="s">
        <v>21</v>
      </c>
      <c r="D19" s="264"/>
      <c r="E19" s="339">
        <v>17</v>
      </c>
      <c r="F19" s="340">
        <v>23</v>
      </c>
      <c r="G19" s="20">
        <f t="shared" si="0"/>
        <v>40</v>
      </c>
      <c r="H19" s="113">
        <v>7</v>
      </c>
      <c r="I19" s="113">
        <v>21</v>
      </c>
      <c r="J19" s="20">
        <f t="shared" si="1"/>
        <v>28</v>
      </c>
      <c r="K19" s="113">
        <v>98</v>
      </c>
      <c r="L19" s="113">
        <v>145</v>
      </c>
      <c r="M19" s="20">
        <f t="shared" si="2"/>
        <v>243</v>
      </c>
      <c r="N19" s="113">
        <f t="shared" si="3"/>
        <v>105</v>
      </c>
      <c r="O19" s="113">
        <f t="shared" si="4"/>
        <v>166</v>
      </c>
      <c r="P19" s="164">
        <f t="shared" si="5"/>
        <v>271</v>
      </c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</row>
    <row r="20" spans="1:16" ht="12.75">
      <c r="A20" s="337" t="s">
        <v>26</v>
      </c>
      <c r="B20" s="293" t="s">
        <v>202</v>
      </c>
      <c r="C20" s="338" t="s">
        <v>21</v>
      </c>
      <c r="D20" s="264"/>
      <c r="E20" s="339">
        <v>0</v>
      </c>
      <c r="F20" s="340">
        <v>0</v>
      </c>
      <c r="G20" s="20">
        <f t="shared" si="0"/>
        <v>0</v>
      </c>
      <c r="H20" s="113">
        <v>0</v>
      </c>
      <c r="I20" s="113">
        <v>0</v>
      </c>
      <c r="J20" s="20">
        <f t="shared" si="1"/>
        <v>0</v>
      </c>
      <c r="K20" s="113">
        <v>0</v>
      </c>
      <c r="L20" s="113">
        <v>0</v>
      </c>
      <c r="M20" s="20">
        <f t="shared" si="2"/>
        <v>0</v>
      </c>
      <c r="N20" s="113">
        <f t="shared" si="3"/>
        <v>0</v>
      </c>
      <c r="O20" s="113">
        <f t="shared" si="4"/>
        <v>0</v>
      </c>
      <c r="P20" s="164">
        <f t="shared" si="5"/>
        <v>0</v>
      </c>
    </row>
    <row r="21" spans="1:53" s="8" customFormat="1" ht="12.75">
      <c r="A21" s="337" t="s">
        <v>28</v>
      </c>
      <c r="B21" s="293" t="s">
        <v>27</v>
      </c>
      <c r="C21" s="338" t="s">
        <v>21</v>
      </c>
      <c r="D21" s="264"/>
      <c r="E21" s="339">
        <v>352</v>
      </c>
      <c r="F21" s="340">
        <v>91</v>
      </c>
      <c r="G21" s="20">
        <f t="shared" si="0"/>
        <v>443</v>
      </c>
      <c r="H21" s="113">
        <v>166</v>
      </c>
      <c r="I21" s="113">
        <v>36</v>
      </c>
      <c r="J21" s="20">
        <f t="shared" si="1"/>
        <v>202</v>
      </c>
      <c r="K21" s="113">
        <v>987</v>
      </c>
      <c r="L21" s="113">
        <v>248</v>
      </c>
      <c r="M21" s="20">
        <f t="shared" si="2"/>
        <v>1235</v>
      </c>
      <c r="N21" s="113">
        <f t="shared" si="3"/>
        <v>1153</v>
      </c>
      <c r="O21" s="113">
        <f t="shared" si="4"/>
        <v>284</v>
      </c>
      <c r="P21" s="164">
        <f t="shared" si="5"/>
        <v>1437</v>
      </c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</row>
    <row r="22" spans="1:53" s="8" customFormat="1" ht="12.75">
      <c r="A22" s="337" t="s">
        <v>29</v>
      </c>
      <c r="B22" s="293" t="s">
        <v>225</v>
      </c>
      <c r="C22" s="338" t="s">
        <v>21</v>
      </c>
      <c r="D22" s="264"/>
      <c r="E22" s="339">
        <v>29</v>
      </c>
      <c r="F22" s="340">
        <v>3</v>
      </c>
      <c r="G22" s="20">
        <f t="shared" si="0"/>
        <v>32</v>
      </c>
      <c r="H22" s="113">
        <v>25</v>
      </c>
      <c r="I22" s="113">
        <v>2</v>
      </c>
      <c r="J22" s="20">
        <f t="shared" si="1"/>
        <v>27</v>
      </c>
      <c r="K22" s="113">
        <v>14</v>
      </c>
      <c r="L22" s="113">
        <v>8</v>
      </c>
      <c r="M22" s="20">
        <f t="shared" si="2"/>
        <v>22</v>
      </c>
      <c r="N22" s="113">
        <f t="shared" si="3"/>
        <v>39</v>
      </c>
      <c r="O22" s="113">
        <f t="shared" si="4"/>
        <v>10</v>
      </c>
      <c r="P22" s="164">
        <f t="shared" si="5"/>
        <v>49</v>
      </c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</row>
    <row r="23" spans="1:53" s="8" customFormat="1" ht="12.75">
      <c r="A23" s="337" t="s">
        <v>210</v>
      </c>
      <c r="B23" s="293" t="s">
        <v>225</v>
      </c>
      <c r="C23" s="338" t="s">
        <v>21</v>
      </c>
      <c r="D23" s="264"/>
      <c r="E23" s="339">
        <v>0</v>
      </c>
      <c r="F23" s="340">
        <v>0</v>
      </c>
      <c r="G23" s="20">
        <f t="shared" si="0"/>
        <v>0</v>
      </c>
      <c r="H23" s="113">
        <v>0</v>
      </c>
      <c r="I23" s="113">
        <v>1</v>
      </c>
      <c r="J23" s="20">
        <f t="shared" si="1"/>
        <v>1</v>
      </c>
      <c r="K23" s="113">
        <v>19</v>
      </c>
      <c r="L23" s="113">
        <v>6</v>
      </c>
      <c r="M23" s="20">
        <f t="shared" si="2"/>
        <v>25</v>
      </c>
      <c r="N23" s="113">
        <f t="shared" si="3"/>
        <v>19</v>
      </c>
      <c r="O23" s="113">
        <f t="shared" si="4"/>
        <v>7</v>
      </c>
      <c r="P23" s="164">
        <f t="shared" si="5"/>
        <v>26</v>
      </c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</row>
    <row r="24" spans="1:53" s="8" customFormat="1" ht="12.75">
      <c r="A24" s="337" t="s">
        <v>31</v>
      </c>
      <c r="B24" s="293" t="s">
        <v>225</v>
      </c>
      <c r="C24" s="338" t="s">
        <v>21</v>
      </c>
      <c r="D24" s="264"/>
      <c r="E24" s="339">
        <v>30</v>
      </c>
      <c r="F24" s="340">
        <v>23</v>
      </c>
      <c r="G24" s="20">
        <f t="shared" si="0"/>
        <v>53</v>
      </c>
      <c r="H24" s="113">
        <v>25</v>
      </c>
      <c r="I24" s="113">
        <v>20</v>
      </c>
      <c r="J24" s="20">
        <f t="shared" si="1"/>
        <v>45</v>
      </c>
      <c r="K24" s="113">
        <v>3</v>
      </c>
      <c r="L24" s="113">
        <v>8</v>
      </c>
      <c r="M24" s="20">
        <f t="shared" si="2"/>
        <v>11</v>
      </c>
      <c r="N24" s="113">
        <f t="shared" si="3"/>
        <v>28</v>
      </c>
      <c r="O24" s="113">
        <f t="shared" si="4"/>
        <v>28</v>
      </c>
      <c r="P24" s="164">
        <f t="shared" si="5"/>
        <v>56</v>
      </c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</row>
    <row r="25" spans="1:53" s="8" customFormat="1" ht="12.75">
      <c r="A25" s="337" t="s">
        <v>211</v>
      </c>
      <c r="B25" s="293" t="s">
        <v>224</v>
      </c>
      <c r="C25" s="338" t="s">
        <v>21</v>
      </c>
      <c r="D25" s="265"/>
      <c r="E25" s="339">
        <v>0</v>
      </c>
      <c r="F25" s="341">
        <v>0</v>
      </c>
      <c r="G25" s="20">
        <f t="shared" si="0"/>
        <v>0</v>
      </c>
      <c r="H25" s="68">
        <v>0</v>
      </c>
      <c r="I25" s="68">
        <v>0</v>
      </c>
      <c r="J25" s="20">
        <f t="shared" si="1"/>
        <v>0</v>
      </c>
      <c r="K25" s="68">
        <v>14</v>
      </c>
      <c r="L25" s="68">
        <v>11</v>
      </c>
      <c r="M25" s="20">
        <f t="shared" si="2"/>
        <v>25</v>
      </c>
      <c r="N25" s="113">
        <f t="shared" si="3"/>
        <v>14</v>
      </c>
      <c r="O25" s="113">
        <f t="shared" si="4"/>
        <v>11</v>
      </c>
      <c r="P25" s="164">
        <f t="shared" si="5"/>
        <v>25</v>
      </c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</row>
    <row r="26" spans="1:53" s="348" customFormat="1" ht="13.5" customHeight="1">
      <c r="A26" s="342" t="s">
        <v>165</v>
      </c>
      <c r="B26" s="349" t="s">
        <v>186</v>
      </c>
      <c r="C26" s="338" t="s">
        <v>21</v>
      </c>
      <c r="D26" s="265"/>
      <c r="E26" s="339">
        <v>0</v>
      </c>
      <c r="F26" s="341">
        <v>0</v>
      </c>
      <c r="G26" s="20">
        <f>SUM(E26:F26)</f>
        <v>0</v>
      </c>
      <c r="H26" s="68">
        <v>0</v>
      </c>
      <c r="I26" s="68">
        <v>0</v>
      </c>
      <c r="J26" s="20">
        <f t="shared" si="1"/>
        <v>0</v>
      </c>
      <c r="K26" s="68">
        <v>18</v>
      </c>
      <c r="L26" s="68">
        <v>24</v>
      </c>
      <c r="M26" s="20">
        <f t="shared" si="2"/>
        <v>42</v>
      </c>
      <c r="N26" s="68">
        <f t="shared" si="3"/>
        <v>18</v>
      </c>
      <c r="O26" s="68">
        <f t="shared" si="4"/>
        <v>24</v>
      </c>
      <c r="P26" s="164">
        <f t="shared" si="5"/>
        <v>42</v>
      </c>
      <c r="Q26" s="347"/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7"/>
      <c r="AC26" s="347"/>
      <c r="AD26" s="347"/>
      <c r="AE26" s="347"/>
      <c r="AF26" s="347"/>
      <c r="AG26" s="347"/>
      <c r="AH26" s="347"/>
      <c r="AI26" s="347"/>
      <c r="AJ26" s="347"/>
      <c r="AK26" s="347"/>
      <c r="AL26" s="347"/>
      <c r="AM26" s="347"/>
      <c r="AN26" s="347"/>
      <c r="AO26" s="347"/>
      <c r="AP26" s="347"/>
      <c r="AQ26" s="347"/>
      <c r="AR26" s="347"/>
      <c r="AS26" s="347"/>
      <c r="AT26" s="347"/>
      <c r="AU26" s="347"/>
      <c r="AV26" s="347"/>
      <c r="AW26" s="347"/>
      <c r="AX26" s="347"/>
      <c r="AY26" s="347"/>
      <c r="AZ26" s="347"/>
      <c r="BA26" s="347"/>
    </row>
    <row r="27" spans="1:53" s="8" customFormat="1" ht="15.75" customHeight="1">
      <c r="A27" s="342" t="s">
        <v>32</v>
      </c>
      <c r="B27" s="349" t="s">
        <v>33</v>
      </c>
      <c r="C27" s="338" t="s">
        <v>21</v>
      </c>
      <c r="D27" s="265"/>
      <c r="E27" s="339">
        <v>116</v>
      </c>
      <c r="F27" s="341">
        <v>83</v>
      </c>
      <c r="G27" s="20">
        <f>SUM(E27:F27)</f>
        <v>199</v>
      </c>
      <c r="H27" s="68">
        <v>82</v>
      </c>
      <c r="I27" s="68">
        <v>41</v>
      </c>
      <c r="J27" s="20">
        <f t="shared" si="1"/>
        <v>123</v>
      </c>
      <c r="K27" s="68">
        <v>288</v>
      </c>
      <c r="L27" s="68">
        <v>138</v>
      </c>
      <c r="M27" s="20">
        <f t="shared" si="2"/>
        <v>426</v>
      </c>
      <c r="N27" s="68">
        <f t="shared" si="3"/>
        <v>370</v>
      </c>
      <c r="O27" s="68">
        <f t="shared" si="4"/>
        <v>179</v>
      </c>
      <c r="P27" s="164">
        <f t="shared" si="5"/>
        <v>549</v>
      </c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</row>
    <row r="28" spans="1:53" s="8" customFormat="1" ht="13.5" thickBot="1">
      <c r="A28" s="343" t="s">
        <v>187</v>
      </c>
      <c r="B28" s="349" t="s">
        <v>180</v>
      </c>
      <c r="C28" s="344" t="s">
        <v>21</v>
      </c>
      <c r="D28" s="265"/>
      <c r="E28" s="342">
        <v>0</v>
      </c>
      <c r="F28" s="345">
        <v>0</v>
      </c>
      <c r="G28" s="20">
        <f>SUM(E28:F28)</f>
        <v>0</v>
      </c>
      <c r="H28" s="345">
        <v>0</v>
      </c>
      <c r="I28" s="345">
        <v>0</v>
      </c>
      <c r="J28" s="20">
        <f t="shared" si="1"/>
        <v>0</v>
      </c>
      <c r="K28" s="345">
        <v>319</v>
      </c>
      <c r="L28" s="345">
        <v>215</v>
      </c>
      <c r="M28" s="20">
        <f t="shared" si="2"/>
        <v>534</v>
      </c>
      <c r="N28" s="345">
        <f t="shared" si="3"/>
        <v>319</v>
      </c>
      <c r="O28" s="345">
        <f t="shared" si="4"/>
        <v>215</v>
      </c>
      <c r="P28" s="164">
        <f t="shared" si="5"/>
        <v>534</v>
      </c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</row>
    <row r="29" spans="1:16" ht="13.5" thickBot="1">
      <c r="A29" s="456" t="s">
        <v>34</v>
      </c>
      <c r="B29" s="456"/>
      <c r="C29" s="456"/>
      <c r="D29" s="346"/>
      <c r="E29" s="192">
        <f aca="true" t="shared" si="6" ref="E29:P29">SUM(E15:E28)</f>
        <v>919</v>
      </c>
      <c r="F29" s="192">
        <f t="shared" si="6"/>
        <v>521</v>
      </c>
      <c r="G29" s="192">
        <f t="shared" si="6"/>
        <v>1440</v>
      </c>
      <c r="H29" s="192">
        <f t="shared" si="6"/>
        <v>575</v>
      </c>
      <c r="I29" s="192">
        <f t="shared" si="6"/>
        <v>368</v>
      </c>
      <c r="J29" s="192">
        <f t="shared" si="6"/>
        <v>943</v>
      </c>
      <c r="K29" s="192">
        <f t="shared" si="6"/>
        <v>2977</v>
      </c>
      <c r="L29" s="192">
        <f t="shared" si="6"/>
        <v>2589</v>
      </c>
      <c r="M29" s="192">
        <f t="shared" si="6"/>
        <v>5566</v>
      </c>
      <c r="N29" s="192">
        <f t="shared" si="6"/>
        <v>3552</v>
      </c>
      <c r="O29" s="192">
        <f t="shared" si="6"/>
        <v>2957</v>
      </c>
      <c r="P29" s="285">
        <f t="shared" si="6"/>
        <v>6509</v>
      </c>
    </row>
    <row r="30" spans="1:16" ht="13.5" thickBot="1">
      <c r="A30" s="81"/>
      <c r="B30" s="81"/>
      <c r="C30" s="81"/>
      <c r="D30" s="116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</row>
    <row r="31" spans="1:53" s="355" customFormat="1" ht="13.5" thickBot="1">
      <c r="A31" s="299" t="s">
        <v>35</v>
      </c>
      <c r="B31" s="298" t="s">
        <v>8</v>
      </c>
      <c r="C31" s="299" t="s">
        <v>9</v>
      </c>
      <c r="D31" s="352"/>
      <c r="E31" s="353" t="s">
        <v>15</v>
      </c>
      <c r="F31" s="353" t="s">
        <v>16</v>
      </c>
      <c r="G31" s="294" t="s">
        <v>17</v>
      </c>
      <c r="H31" s="353" t="s">
        <v>15</v>
      </c>
      <c r="I31" s="353" t="s">
        <v>16</v>
      </c>
      <c r="J31" s="353" t="s">
        <v>17</v>
      </c>
      <c r="K31" s="353" t="s">
        <v>15</v>
      </c>
      <c r="L31" s="353" t="s">
        <v>16</v>
      </c>
      <c r="M31" s="353" t="s">
        <v>17</v>
      </c>
      <c r="N31" s="353" t="s">
        <v>15</v>
      </c>
      <c r="O31" s="353" t="s">
        <v>16</v>
      </c>
      <c r="P31" s="353" t="s">
        <v>17</v>
      </c>
      <c r="Q31" s="354"/>
      <c r="R31" s="354"/>
      <c r="S31" s="354"/>
      <c r="T31" s="354"/>
      <c r="U31" s="354"/>
      <c r="V31" s="354"/>
      <c r="W31" s="354"/>
      <c r="X31" s="354"/>
      <c r="Y31" s="354"/>
      <c r="Z31" s="354"/>
      <c r="AA31" s="354"/>
      <c r="AB31" s="354"/>
      <c r="AC31" s="354"/>
      <c r="AD31" s="354"/>
      <c r="AE31" s="354"/>
      <c r="AF31" s="354"/>
      <c r="AG31" s="354"/>
      <c r="AH31" s="354"/>
      <c r="AI31" s="354"/>
      <c r="AJ31" s="354"/>
      <c r="AK31" s="354"/>
      <c r="AL31" s="354"/>
      <c r="AM31" s="354"/>
      <c r="AN31" s="354"/>
      <c r="AO31" s="354"/>
      <c r="AP31" s="354"/>
      <c r="AQ31" s="354"/>
      <c r="AR31" s="354"/>
      <c r="AS31" s="354"/>
      <c r="AT31" s="354"/>
      <c r="AU31" s="354"/>
      <c r="AV31" s="354"/>
      <c r="AW31" s="354"/>
      <c r="AX31" s="354"/>
      <c r="AY31" s="354"/>
      <c r="AZ31" s="354"/>
      <c r="BA31" s="354"/>
    </row>
    <row r="32" spans="1:53" s="348" customFormat="1" ht="12.75">
      <c r="A32" s="13" t="s">
        <v>102</v>
      </c>
      <c r="B32" s="356" t="s">
        <v>20</v>
      </c>
      <c r="C32" s="357" t="s">
        <v>21</v>
      </c>
      <c r="D32" s="290"/>
      <c r="E32" s="295">
        <v>8</v>
      </c>
      <c r="F32" s="296">
        <v>8</v>
      </c>
      <c r="G32" s="297">
        <f>SUM(E32:F32)</f>
        <v>16</v>
      </c>
      <c r="H32" s="297">
        <v>4</v>
      </c>
      <c r="I32" s="297">
        <v>5</v>
      </c>
      <c r="J32" s="358">
        <f>SUM(H32:I32)</f>
        <v>9</v>
      </c>
      <c r="K32" s="297">
        <v>0</v>
      </c>
      <c r="L32" s="297">
        <v>0</v>
      </c>
      <c r="M32" s="297">
        <f>SUM(K32:L32)</f>
        <v>0</v>
      </c>
      <c r="N32" s="297">
        <f>SUM(H32,K32)</f>
        <v>4</v>
      </c>
      <c r="O32" s="297">
        <f>SUM(I32,L32)</f>
        <v>5</v>
      </c>
      <c r="P32" s="359">
        <f>SUM(N32:O32)</f>
        <v>9</v>
      </c>
      <c r="Q32" s="347"/>
      <c r="R32" s="347"/>
      <c r="S32" s="347"/>
      <c r="T32" s="347"/>
      <c r="U32" s="347"/>
      <c r="V32" s="347"/>
      <c r="W32" s="347"/>
      <c r="X32" s="347"/>
      <c r="Y32" s="347"/>
      <c r="Z32" s="347"/>
      <c r="AA32" s="347"/>
      <c r="AB32" s="347"/>
      <c r="AC32" s="347"/>
      <c r="AD32" s="347"/>
      <c r="AE32" s="347"/>
      <c r="AF32" s="347"/>
      <c r="AG32" s="347"/>
      <c r="AH32" s="347"/>
      <c r="AI32" s="347"/>
      <c r="AJ32" s="347"/>
      <c r="AK32" s="347"/>
      <c r="AL32" s="347"/>
      <c r="AM32" s="347"/>
      <c r="AN32" s="347"/>
      <c r="AO32" s="347"/>
      <c r="AP32" s="347"/>
      <c r="AQ32" s="347"/>
      <c r="AR32" s="347"/>
      <c r="AS32" s="347"/>
      <c r="AT32" s="347"/>
      <c r="AU32" s="347"/>
      <c r="AV32" s="347"/>
      <c r="AW32" s="347"/>
      <c r="AX32" s="347"/>
      <c r="AY32" s="347"/>
      <c r="AZ32" s="347"/>
      <c r="BA32" s="347"/>
    </row>
    <row r="33" spans="1:53" s="348" customFormat="1" ht="12.75">
      <c r="A33" s="14" t="s">
        <v>37</v>
      </c>
      <c r="B33" s="176" t="s">
        <v>20</v>
      </c>
      <c r="C33" s="360" t="s">
        <v>21</v>
      </c>
      <c r="D33" s="291"/>
      <c r="E33" s="361">
        <v>5</v>
      </c>
      <c r="F33" s="362">
        <v>8</v>
      </c>
      <c r="G33" s="119">
        <f>SUM(E33:F33)</f>
        <v>13</v>
      </c>
      <c r="H33" s="61">
        <v>4</v>
      </c>
      <c r="I33" s="61">
        <v>6</v>
      </c>
      <c r="J33" s="118">
        <f>SUM(H33:I33)</f>
        <v>10</v>
      </c>
      <c r="K33" s="61">
        <v>0</v>
      </c>
      <c r="L33" s="61">
        <v>0</v>
      </c>
      <c r="M33" s="61">
        <f>SUM(K33:L33)</f>
        <v>0</v>
      </c>
      <c r="N33" s="61">
        <f>SUM(H33,K33)</f>
        <v>4</v>
      </c>
      <c r="O33" s="119">
        <f aca="true" t="shared" si="7" ref="O33:O45">SUM(I33,L33)</f>
        <v>6</v>
      </c>
      <c r="P33" s="222">
        <f aca="true" t="shared" si="8" ref="P33:P44">SUM(N33:O33)</f>
        <v>10</v>
      </c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7"/>
      <c r="AC33" s="347"/>
      <c r="AD33" s="347"/>
      <c r="AE33" s="347"/>
      <c r="AF33" s="347"/>
      <c r="AG33" s="347"/>
      <c r="AH33" s="347"/>
      <c r="AI33" s="347"/>
      <c r="AJ33" s="347"/>
      <c r="AK33" s="347"/>
      <c r="AL33" s="347"/>
      <c r="AM33" s="347"/>
      <c r="AN33" s="347"/>
      <c r="AO33" s="347"/>
      <c r="AP33" s="347"/>
      <c r="AQ33" s="347"/>
      <c r="AR33" s="347"/>
      <c r="AS33" s="347"/>
      <c r="AT33" s="347"/>
      <c r="AU33" s="347"/>
      <c r="AV33" s="347"/>
      <c r="AW33" s="347"/>
      <c r="AX33" s="347"/>
      <c r="AY33" s="347"/>
      <c r="AZ33" s="347"/>
      <c r="BA33" s="347"/>
    </row>
    <row r="34" spans="1:53" s="348" customFormat="1" ht="12.75">
      <c r="A34" s="14" t="s">
        <v>38</v>
      </c>
      <c r="B34" s="176" t="s">
        <v>20</v>
      </c>
      <c r="C34" s="360" t="s">
        <v>21</v>
      </c>
      <c r="D34" s="291"/>
      <c r="E34" s="361">
        <v>10</v>
      </c>
      <c r="F34" s="362">
        <v>15</v>
      </c>
      <c r="G34" s="119">
        <f aca="true" t="shared" si="9" ref="G34:G43">SUM(E34:F34)</f>
        <v>25</v>
      </c>
      <c r="H34" s="61">
        <v>8</v>
      </c>
      <c r="I34" s="61">
        <v>11</v>
      </c>
      <c r="J34" s="118">
        <f>SUM(H34:I34)</f>
        <v>19</v>
      </c>
      <c r="K34" s="61">
        <v>10</v>
      </c>
      <c r="L34" s="61">
        <v>10</v>
      </c>
      <c r="M34" s="61">
        <f>SUM(K34:L34)</f>
        <v>20</v>
      </c>
      <c r="N34" s="61">
        <f>SUM(H34,K34)</f>
        <v>18</v>
      </c>
      <c r="O34" s="119">
        <f t="shared" si="7"/>
        <v>21</v>
      </c>
      <c r="P34" s="222">
        <f t="shared" si="8"/>
        <v>39</v>
      </c>
      <c r="Q34" s="347"/>
      <c r="R34" s="347"/>
      <c r="S34" s="347"/>
      <c r="T34" s="347"/>
      <c r="U34" s="347"/>
      <c r="V34" s="347"/>
      <c r="W34" s="347"/>
      <c r="X34" s="347"/>
      <c r="Y34" s="347"/>
      <c r="Z34" s="347"/>
      <c r="AA34" s="347"/>
      <c r="AB34" s="347"/>
      <c r="AC34" s="347"/>
      <c r="AD34" s="347"/>
      <c r="AE34" s="347"/>
      <c r="AF34" s="347"/>
      <c r="AG34" s="347"/>
      <c r="AH34" s="347"/>
      <c r="AI34" s="347"/>
      <c r="AJ34" s="347"/>
      <c r="AK34" s="347"/>
      <c r="AL34" s="347"/>
      <c r="AM34" s="347"/>
      <c r="AN34" s="347"/>
      <c r="AO34" s="347"/>
      <c r="AP34" s="347"/>
      <c r="AQ34" s="347"/>
      <c r="AR34" s="347"/>
      <c r="AS34" s="347"/>
      <c r="AT34" s="347"/>
      <c r="AU34" s="347"/>
      <c r="AV34" s="347"/>
      <c r="AW34" s="347"/>
      <c r="AX34" s="347"/>
      <c r="AY34" s="347"/>
      <c r="AZ34" s="347"/>
      <c r="BA34" s="347"/>
    </row>
    <row r="35" spans="1:53" s="348" customFormat="1" ht="12.75">
      <c r="A35" s="14" t="s">
        <v>103</v>
      </c>
      <c r="B35" s="176" t="s">
        <v>20</v>
      </c>
      <c r="C35" s="360" t="s">
        <v>21</v>
      </c>
      <c r="D35" s="291"/>
      <c r="E35" s="361">
        <v>5</v>
      </c>
      <c r="F35" s="362">
        <v>20</v>
      </c>
      <c r="G35" s="119">
        <f t="shared" si="9"/>
        <v>25</v>
      </c>
      <c r="H35" s="61">
        <v>3</v>
      </c>
      <c r="I35" s="61">
        <v>15</v>
      </c>
      <c r="J35" s="118">
        <f>SUM(H35:I35)</f>
        <v>18</v>
      </c>
      <c r="K35" s="61">
        <v>17</v>
      </c>
      <c r="L35" s="61">
        <v>8</v>
      </c>
      <c r="M35" s="61">
        <f>K35+L35</f>
        <v>25</v>
      </c>
      <c r="N35" s="61">
        <f>SUM(H35,K35)</f>
        <v>20</v>
      </c>
      <c r="O35" s="119">
        <f t="shared" si="7"/>
        <v>23</v>
      </c>
      <c r="P35" s="222">
        <f t="shared" si="8"/>
        <v>43</v>
      </c>
      <c r="Q35" s="347"/>
      <c r="R35" s="347"/>
      <c r="S35" s="347"/>
      <c r="T35" s="347"/>
      <c r="U35" s="347"/>
      <c r="V35" s="347"/>
      <c r="W35" s="347"/>
      <c r="X35" s="347"/>
      <c r="Y35" s="347"/>
      <c r="Z35" s="347"/>
      <c r="AA35" s="347"/>
      <c r="AB35" s="347"/>
      <c r="AC35" s="347"/>
      <c r="AD35" s="347"/>
      <c r="AE35" s="347"/>
      <c r="AF35" s="347"/>
      <c r="AG35" s="347"/>
      <c r="AH35" s="347"/>
      <c r="AI35" s="347"/>
      <c r="AJ35" s="347"/>
      <c r="AK35" s="347"/>
      <c r="AL35" s="347"/>
      <c r="AM35" s="347"/>
      <c r="AN35" s="347"/>
      <c r="AO35" s="347"/>
      <c r="AP35" s="347"/>
      <c r="AQ35" s="347"/>
      <c r="AR35" s="347"/>
      <c r="AS35" s="347"/>
      <c r="AT35" s="347"/>
      <c r="AU35" s="347"/>
      <c r="AV35" s="347"/>
      <c r="AW35" s="347"/>
      <c r="AX35" s="347"/>
      <c r="AY35" s="347"/>
      <c r="AZ35" s="347"/>
      <c r="BA35" s="347"/>
    </row>
    <row r="36" spans="1:53" s="348" customFormat="1" ht="12.75">
      <c r="A36" s="14" t="s">
        <v>39</v>
      </c>
      <c r="B36" s="176" t="s">
        <v>20</v>
      </c>
      <c r="C36" s="360" t="s">
        <v>21</v>
      </c>
      <c r="D36" s="291"/>
      <c r="E36" s="363">
        <v>0</v>
      </c>
      <c r="F36" s="364">
        <v>0</v>
      </c>
      <c r="G36" s="119">
        <f t="shared" si="9"/>
        <v>0</v>
      </c>
      <c r="H36" s="61">
        <v>0</v>
      </c>
      <c r="I36" s="61">
        <v>0</v>
      </c>
      <c r="J36" s="118">
        <f>SUM(H36:I36)</f>
        <v>0</v>
      </c>
      <c r="K36" s="61">
        <v>0</v>
      </c>
      <c r="L36" s="61">
        <v>0</v>
      </c>
      <c r="M36" s="61">
        <f>SUM(K36:L36)</f>
        <v>0</v>
      </c>
      <c r="N36" s="61">
        <f>SUM(H36,K36)</f>
        <v>0</v>
      </c>
      <c r="O36" s="119">
        <f t="shared" si="7"/>
        <v>0</v>
      </c>
      <c r="P36" s="222">
        <f t="shared" si="8"/>
        <v>0</v>
      </c>
      <c r="Q36" s="347"/>
      <c r="R36" s="347"/>
      <c r="S36" s="347"/>
      <c r="T36" s="347"/>
      <c r="U36" s="347"/>
      <c r="V36" s="347"/>
      <c r="W36" s="347"/>
      <c r="X36" s="347"/>
      <c r="Y36" s="347"/>
      <c r="Z36" s="347"/>
      <c r="AA36" s="347"/>
      <c r="AB36" s="347"/>
      <c r="AC36" s="347"/>
      <c r="AD36" s="347"/>
      <c r="AE36" s="347"/>
      <c r="AF36" s="347"/>
      <c r="AG36" s="347"/>
      <c r="AH36" s="347"/>
      <c r="AI36" s="347"/>
      <c r="AJ36" s="347"/>
      <c r="AK36" s="347"/>
      <c r="AL36" s="347"/>
      <c r="AM36" s="347"/>
      <c r="AN36" s="347"/>
      <c r="AO36" s="347"/>
      <c r="AP36" s="347"/>
      <c r="AQ36" s="347"/>
      <c r="AR36" s="347"/>
      <c r="AS36" s="347"/>
      <c r="AT36" s="347"/>
      <c r="AU36" s="347"/>
      <c r="AV36" s="347"/>
      <c r="AW36" s="347"/>
      <c r="AX36" s="347"/>
      <c r="AY36" s="347"/>
      <c r="AZ36" s="347"/>
      <c r="BA36" s="347"/>
    </row>
    <row r="37" spans="1:53" s="348" customFormat="1" ht="12.75">
      <c r="A37" s="14" t="s">
        <v>40</v>
      </c>
      <c r="B37" s="176" t="s">
        <v>41</v>
      </c>
      <c r="C37" s="360" t="s">
        <v>21</v>
      </c>
      <c r="D37" s="291"/>
      <c r="E37" s="363">
        <v>0</v>
      </c>
      <c r="F37" s="364">
        <v>0</v>
      </c>
      <c r="G37" s="119">
        <f t="shared" si="9"/>
        <v>0</v>
      </c>
      <c r="H37" s="61">
        <v>0</v>
      </c>
      <c r="I37" s="61">
        <v>0</v>
      </c>
      <c r="J37" s="118">
        <f aca="true" t="shared" si="10" ref="J37:J42">SUM(H37:I37)</f>
        <v>0</v>
      </c>
      <c r="K37" s="61">
        <v>8</v>
      </c>
      <c r="L37" s="61">
        <v>8</v>
      </c>
      <c r="M37" s="61">
        <f>SUM(K37,L37)</f>
        <v>16</v>
      </c>
      <c r="N37" s="61">
        <f aca="true" t="shared" si="11" ref="N37:N45">SUM(H37,K37)</f>
        <v>8</v>
      </c>
      <c r="O37" s="119">
        <f t="shared" si="7"/>
        <v>8</v>
      </c>
      <c r="P37" s="222">
        <f t="shared" si="8"/>
        <v>16</v>
      </c>
      <c r="Q37" s="347"/>
      <c r="R37" s="347"/>
      <c r="S37" s="347"/>
      <c r="T37" s="347"/>
      <c r="U37" s="347"/>
      <c r="V37" s="347"/>
      <c r="W37" s="347"/>
      <c r="X37" s="347"/>
      <c r="Y37" s="347"/>
      <c r="Z37" s="347"/>
      <c r="AA37" s="347"/>
      <c r="AB37" s="347"/>
      <c r="AC37" s="347"/>
      <c r="AD37" s="347"/>
      <c r="AE37" s="347"/>
      <c r="AF37" s="347"/>
      <c r="AG37" s="347"/>
      <c r="AH37" s="347"/>
      <c r="AI37" s="347"/>
      <c r="AJ37" s="347"/>
      <c r="AK37" s="347"/>
      <c r="AL37" s="347"/>
      <c r="AM37" s="347"/>
      <c r="AN37" s="347"/>
      <c r="AO37" s="347"/>
      <c r="AP37" s="347"/>
      <c r="AQ37" s="347"/>
      <c r="AR37" s="347"/>
      <c r="AS37" s="347"/>
      <c r="AT37" s="347"/>
      <c r="AU37" s="347"/>
      <c r="AV37" s="347"/>
      <c r="AW37" s="347"/>
      <c r="AX37" s="347"/>
      <c r="AY37" s="347"/>
      <c r="AZ37" s="347"/>
      <c r="BA37" s="347"/>
    </row>
    <row r="38" spans="1:53" s="348" customFormat="1" ht="12.75">
      <c r="A38" s="14" t="s">
        <v>42</v>
      </c>
      <c r="B38" s="176" t="s">
        <v>33</v>
      </c>
      <c r="C38" s="360" t="s">
        <v>21</v>
      </c>
      <c r="D38" s="291"/>
      <c r="E38" s="363">
        <v>0</v>
      </c>
      <c r="F38" s="364">
        <v>0</v>
      </c>
      <c r="G38" s="119">
        <f>SUM(E38:F38)</f>
        <v>0</v>
      </c>
      <c r="H38" s="61">
        <v>0</v>
      </c>
      <c r="I38" s="61">
        <v>0</v>
      </c>
      <c r="J38" s="118">
        <f t="shared" si="10"/>
        <v>0</v>
      </c>
      <c r="K38" s="61">
        <v>0</v>
      </c>
      <c r="L38" s="61">
        <v>0</v>
      </c>
      <c r="M38" s="61">
        <f>SUM(K38,L38)</f>
        <v>0</v>
      </c>
      <c r="N38" s="61">
        <f t="shared" si="11"/>
        <v>0</v>
      </c>
      <c r="O38" s="119">
        <f t="shared" si="7"/>
        <v>0</v>
      </c>
      <c r="P38" s="222">
        <f t="shared" si="8"/>
        <v>0</v>
      </c>
      <c r="Q38" s="347"/>
      <c r="R38" s="347"/>
      <c r="S38" s="347"/>
      <c r="T38" s="347"/>
      <c r="U38" s="347"/>
      <c r="V38" s="347"/>
      <c r="W38" s="347"/>
      <c r="X38" s="347"/>
      <c r="Y38" s="347"/>
      <c r="Z38" s="347"/>
      <c r="AA38" s="347"/>
      <c r="AB38" s="347"/>
      <c r="AC38" s="347"/>
      <c r="AD38" s="347"/>
      <c r="AE38" s="347"/>
      <c r="AF38" s="347"/>
      <c r="AG38" s="347"/>
      <c r="AH38" s="347"/>
      <c r="AI38" s="347"/>
      <c r="AJ38" s="347"/>
      <c r="AK38" s="347"/>
      <c r="AL38" s="347"/>
      <c r="AM38" s="347"/>
      <c r="AN38" s="347"/>
      <c r="AO38" s="347"/>
      <c r="AP38" s="347"/>
      <c r="AQ38" s="347"/>
      <c r="AR38" s="347"/>
      <c r="AS38" s="347"/>
      <c r="AT38" s="347"/>
      <c r="AU38" s="347"/>
      <c r="AV38" s="347"/>
      <c r="AW38" s="347"/>
      <c r="AX38" s="347"/>
      <c r="AY38" s="347"/>
      <c r="AZ38" s="347"/>
      <c r="BA38" s="347"/>
    </row>
    <row r="39" spans="1:53" s="367" customFormat="1" ht="18.75" customHeight="1">
      <c r="A39" s="300" t="s">
        <v>221</v>
      </c>
      <c r="B39" s="365" t="s">
        <v>27</v>
      </c>
      <c r="C39" s="293" t="s">
        <v>21</v>
      </c>
      <c r="D39" s="366"/>
      <c r="E39" s="240">
        <v>0</v>
      </c>
      <c r="F39" s="48">
        <v>0</v>
      </c>
      <c r="G39" s="286">
        <f>SUM(E39:F39)</f>
        <v>0</v>
      </c>
      <c r="H39" s="48">
        <v>0</v>
      </c>
      <c r="I39" s="48">
        <v>0</v>
      </c>
      <c r="J39" s="48">
        <f>SUM(H39:I39)</f>
        <v>0</v>
      </c>
      <c r="K39" s="48">
        <v>12</v>
      </c>
      <c r="L39" s="48">
        <v>10</v>
      </c>
      <c r="M39" s="48">
        <f>SUM(K39,L39)</f>
        <v>22</v>
      </c>
      <c r="N39" s="48">
        <f t="shared" si="11"/>
        <v>12</v>
      </c>
      <c r="O39" s="61">
        <f t="shared" si="7"/>
        <v>10</v>
      </c>
      <c r="P39" s="49">
        <f t="shared" si="8"/>
        <v>22</v>
      </c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</row>
    <row r="40" spans="1:53" s="348" customFormat="1" ht="12.75" customHeight="1">
      <c r="A40" s="14" t="s">
        <v>43</v>
      </c>
      <c r="B40" s="176" t="s">
        <v>27</v>
      </c>
      <c r="C40" s="360" t="s">
        <v>21</v>
      </c>
      <c r="D40" s="291"/>
      <c r="E40" s="363">
        <v>0</v>
      </c>
      <c r="F40" s="61">
        <v>0</v>
      </c>
      <c r="G40" s="61">
        <f t="shared" si="9"/>
        <v>0</v>
      </c>
      <c r="H40" s="61">
        <v>0</v>
      </c>
      <c r="I40" s="61">
        <v>0</v>
      </c>
      <c r="J40" s="61">
        <f t="shared" si="10"/>
        <v>0</v>
      </c>
      <c r="K40" s="61">
        <v>1</v>
      </c>
      <c r="L40" s="61">
        <v>0</v>
      </c>
      <c r="M40" s="61">
        <f>SUM(K40,L40)</f>
        <v>1</v>
      </c>
      <c r="N40" s="61">
        <f t="shared" si="11"/>
        <v>1</v>
      </c>
      <c r="O40" s="61">
        <f t="shared" si="7"/>
        <v>0</v>
      </c>
      <c r="P40" s="222">
        <f t="shared" si="8"/>
        <v>1</v>
      </c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  <c r="AH40" s="347"/>
      <c r="AI40" s="347"/>
      <c r="AJ40" s="347"/>
      <c r="AK40" s="347"/>
      <c r="AL40" s="347"/>
      <c r="AM40" s="347"/>
      <c r="AN40" s="347"/>
      <c r="AO40" s="347"/>
      <c r="AP40" s="347"/>
      <c r="AQ40" s="347"/>
      <c r="AR40" s="347"/>
      <c r="AS40" s="347"/>
      <c r="AT40" s="347"/>
      <c r="AU40" s="347"/>
      <c r="AV40" s="347"/>
      <c r="AW40" s="347"/>
      <c r="AX40" s="347"/>
      <c r="AY40" s="347"/>
      <c r="AZ40" s="347"/>
      <c r="BA40" s="347"/>
    </row>
    <row r="41" spans="1:53" s="348" customFormat="1" ht="12.75">
      <c r="A41" s="14" t="s">
        <v>44</v>
      </c>
      <c r="B41" s="176" t="s">
        <v>27</v>
      </c>
      <c r="C41" s="360" t="s">
        <v>21</v>
      </c>
      <c r="D41" s="291"/>
      <c r="E41" s="363">
        <v>0</v>
      </c>
      <c r="F41" s="61">
        <v>0</v>
      </c>
      <c r="G41" s="61">
        <f t="shared" si="9"/>
        <v>0</v>
      </c>
      <c r="H41" s="61">
        <v>0</v>
      </c>
      <c r="I41" s="61">
        <v>0</v>
      </c>
      <c r="J41" s="61">
        <f t="shared" si="10"/>
        <v>0</v>
      </c>
      <c r="K41" s="61">
        <v>36</v>
      </c>
      <c r="L41" s="61">
        <v>9</v>
      </c>
      <c r="M41" s="61">
        <f>SUM(K41:L41)</f>
        <v>45</v>
      </c>
      <c r="N41" s="61">
        <f t="shared" si="11"/>
        <v>36</v>
      </c>
      <c r="O41" s="61">
        <f t="shared" si="7"/>
        <v>9</v>
      </c>
      <c r="P41" s="222">
        <f t="shared" si="8"/>
        <v>45</v>
      </c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7"/>
      <c r="AD41" s="347"/>
      <c r="AE41" s="347"/>
      <c r="AF41" s="347"/>
      <c r="AG41" s="347"/>
      <c r="AH41" s="347"/>
      <c r="AI41" s="347"/>
      <c r="AJ41" s="347"/>
      <c r="AK41" s="347"/>
      <c r="AL41" s="347"/>
      <c r="AM41" s="347"/>
      <c r="AN41" s="347"/>
      <c r="AO41" s="347"/>
      <c r="AP41" s="347"/>
      <c r="AQ41" s="347"/>
      <c r="AR41" s="347"/>
      <c r="AS41" s="347"/>
      <c r="AT41" s="347"/>
      <c r="AU41" s="347"/>
      <c r="AV41" s="347"/>
      <c r="AW41" s="347"/>
      <c r="AX41" s="347"/>
      <c r="AY41" s="347"/>
      <c r="AZ41" s="347"/>
      <c r="BA41" s="347"/>
    </row>
    <row r="42" spans="1:53" s="368" customFormat="1" ht="12.75">
      <c r="A42" s="14" t="s">
        <v>45</v>
      </c>
      <c r="B42" s="176" t="s">
        <v>27</v>
      </c>
      <c r="C42" s="360" t="s">
        <v>21</v>
      </c>
      <c r="D42" s="291"/>
      <c r="E42" s="363">
        <v>0</v>
      </c>
      <c r="F42" s="61">
        <v>0</v>
      </c>
      <c r="G42" s="61">
        <f t="shared" si="9"/>
        <v>0</v>
      </c>
      <c r="H42" s="61">
        <v>0</v>
      </c>
      <c r="I42" s="61">
        <v>0</v>
      </c>
      <c r="J42" s="61">
        <f t="shared" si="10"/>
        <v>0</v>
      </c>
      <c r="K42" s="61">
        <v>2</v>
      </c>
      <c r="L42" s="61">
        <v>1</v>
      </c>
      <c r="M42" s="61">
        <f>SUM(K42:L42)</f>
        <v>3</v>
      </c>
      <c r="N42" s="61">
        <f t="shared" si="11"/>
        <v>2</v>
      </c>
      <c r="O42" s="61">
        <f t="shared" si="7"/>
        <v>1</v>
      </c>
      <c r="P42" s="222">
        <f t="shared" si="8"/>
        <v>3</v>
      </c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7"/>
      <c r="AB42" s="347"/>
      <c r="AC42" s="347"/>
      <c r="AD42" s="347"/>
      <c r="AE42" s="347"/>
      <c r="AF42" s="347"/>
      <c r="AG42" s="347"/>
      <c r="AH42" s="347"/>
      <c r="AI42" s="347"/>
      <c r="AJ42" s="347"/>
      <c r="AK42" s="347"/>
      <c r="AL42" s="347"/>
      <c r="AM42" s="347"/>
      <c r="AN42" s="347"/>
      <c r="AO42" s="347"/>
      <c r="AP42" s="347"/>
      <c r="AQ42" s="347"/>
      <c r="AR42" s="347"/>
      <c r="AS42" s="347"/>
      <c r="AT42" s="347"/>
      <c r="AU42" s="347"/>
      <c r="AV42" s="347"/>
      <c r="AW42" s="347"/>
      <c r="AX42" s="347"/>
      <c r="AY42" s="347"/>
      <c r="AZ42" s="347"/>
      <c r="BA42" s="347"/>
    </row>
    <row r="43" spans="1:16" s="347" customFormat="1" ht="12.75">
      <c r="A43" s="14" t="s">
        <v>231</v>
      </c>
      <c r="B43" s="176" t="s">
        <v>232</v>
      </c>
      <c r="C43" s="360" t="s">
        <v>21</v>
      </c>
      <c r="D43" s="291"/>
      <c r="E43" s="363">
        <v>12</v>
      </c>
      <c r="F43" s="61">
        <v>6</v>
      </c>
      <c r="G43" s="61">
        <f t="shared" si="9"/>
        <v>18</v>
      </c>
      <c r="H43" s="61">
        <v>6</v>
      </c>
      <c r="I43" s="61">
        <v>5</v>
      </c>
      <c r="J43" s="61">
        <f>SUM(H43:I43)</f>
        <v>11</v>
      </c>
      <c r="K43" s="61">
        <v>1</v>
      </c>
      <c r="L43" s="61">
        <v>6</v>
      </c>
      <c r="M43" s="61">
        <f>SUM(K43:L43)</f>
        <v>7</v>
      </c>
      <c r="N43" s="61">
        <f t="shared" si="11"/>
        <v>7</v>
      </c>
      <c r="O43" s="61">
        <f t="shared" si="7"/>
        <v>11</v>
      </c>
      <c r="P43" s="222">
        <f t="shared" si="8"/>
        <v>18</v>
      </c>
    </row>
    <row r="44" spans="1:53" s="348" customFormat="1" ht="22.5">
      <c r="A44" s="14" t="s">
        <v>178</v>
      </c>
      <c r="B44" s="176" t="s">
        <v>30</v>
      </c>
      <c r="C44" s="360" t="s">
        <v>21</v>
      </c>
      <c r="D44" s="291"/>
      <c r="E44" s="363">
        <v>0</v>
      </c>
      <c r="F44" s="364">
        <v>0</v>
      </c>
      <c r="G44" s="119">
        <f>SUM(E44:F44)</f>
        <v>0</v>
      </c>
      <c r="H44" s="61">
        <v>0</v>
      </c>
      <c r="I44" s="61">
        <v>0</v>
      </c>
      <c r="J44" s="61">
        <f>SUM(H44:I44)</f>
        <v>0</v>
      </c>
      <c r="K44" s="61">
        <v>2</v>
      </c>
      <c r="L44" s="61">
        <v>1</v>
      </c>
      <c r="M44" s="61">
        <f>SUM(K44:L44)</f>
        <v>3</v>
      </c>
      <c r="N44" s="61">
        <f t="shared" si="11"/>
        <v>2</v>
      </c>
      <c r="O44" s="119">
        <f t="shared" si="7"/>
        <v>1</v>
      </c>
      <c r="P44" s="222">
        <f t="shared" si="8"/>
        <v>3</v>
      </c>
      <c r="Q44" s="347"/>
      <c r="R44" s="347"/>
      <c r="S44" s="347"/>
      <c r="T44" s="347"/>
      <c r="U44" s="347"/>
      <c r="V44" s="347"/>
      <c r="W44" s="347"/>
      <c r="X44" s="347"/>
      <c r="Y44" s="347"/>
      <c r="Z44" s="347"/>
      <c r="AA44" s="347"/>
      <c r="AB44" s="347"/>
      <c r="AC44" s="347"/>
      <c r="AD44" s="347"/>
      <c r="AE44" s="347"/>
      <c r="AF44" s="347"/>
      <c r="AG44" s="347"/>
      <c r="AH44" s="347"/>
      <c r="AI44" s="347"/>
      <c r="AJ44" s="347"/>
      <c r="AK44" s="347"/>
      <c r="AL44" s="347"/>
      <c r="AM44" s="347"/>
      <c r="AN44" s="347"/>
      <c r="AO44" s="347"/>
      <c r="AP44" s="347"/>
      <c r="AQ44" s="347"/>
      <c r="AR44" s="347"/>
      <c r="AS44" s="347"/>
      <c r="AT44" s="347"/>
      <c r="AU44" s="347"/>
      <c r="AV44" s="347"/>
      <c r="AW44" s="347"/>
      <c r="AX44" s="347"/>
      <c r="AY44" s="347"/>
      <c r="AZ44" s="347"/>
      <c r="BA44" s="347"/>
    </row>
    <row r="45" spans="1:53" s="348" customFormat="1" ht="14.25" customHeight="1" thickBot="1">
      <c r="A45" s="15" t="s">
        <v>179</v>
      </c>
      <c r="B45" s="210" t="s">
        <v>30</v>
      </c>
      <c r="C45" s="369" t="s">
        <v>21</v>
      </c>
      <c r="D45" s="370"/>
      <c r="E45" s="371">
        <v>0</v>
      </c>
      <c r="F45" s="372">
        <v>0</v>
      </c>
      <c r="G45" s="119">
        <f>SUM(E45:F45)</f>
        <v>0</v>
      </c>
      <c r="H45" s="118">
        <v>0</v>
      </c>
      <c r="I45" s="118">
        <v>0</v>
      </c>
      <c r="J45" s="118">
        <f>SUM(H45:I45)</f>
        <v>0</v>
      </c>
      <c r="K45" s="118">
        <v>4</v>
      </c>
      <c r="L45" s="118">
        <v>1</v>
      </c>
      <c r="M45" s="118">
        <f>SUM(K45:L45)</f>
        <v>5</v>
      </c>
      <c r="N45" s="118">
        <f t="shared" si="11"/>
        <v>4</v>
      </c>
      <c r="O45" s="119">
        <f t="shared" si="7"/>
        <v>1</v>
      </c>
      <c r="P45" s="200">
        <f>SUM(N45:O45)</f>
        <v>5</v>
      </c>
      <c r="Q45" s="347"/>
      <c r="R45" s="347"/>
      <c r="S45" s="347"/>
      <c r="T45" s="347"/>
      <c r="U45" s="347"/>
      <c r="V45" s="347"/>
      <c r="W45" s="347"/>
      <c r="X45" s="347"/>
      <c r="Y45" s="347"/>
      <c r="Z45" s="347"/>
      <c r="AA45" s="347"/>
      <c r="AB45" s="347"/>
      <c r="AC45" s="347"/>
      <c r="AD45" s="347"/>
      <c r="AE45" s="347"/>
      <c r="AF45" s="347"/>
      <c r="AG45" s="347"/>
      <c r="AH45" s="347"/>
      <c r="AI45" s="347"/>
      <c r="AJ45" s="347"/>
      <c r="AK45" s="347"/>
      <c r="AL45" s="347"/>
      <c r="AM45" s="347"/>
      <c r="AN45" s="347"/>
      <c r="AO45" s="347"/>
      <c r="AP45" s="347"/>
      <c r="AQ45" s="347"/>
      <c r="AR45" s="347"/>
      <c r="AS45" s="347"/>
      <c r="AT45" s="347"/>
      <c r="AU45" s="347"/>
      <c r="AV45" s="347"/>
      <c r="AW45" s="347"/>
      <c r="AX45" s="347"/>
      <c r="AY45" s="347"/>
      <c r="AZ45" s="347"/>
      <c r="BA45" s="347"/>
    </row>
    <row r="46" spans="1:53" s="355" customFormat="1" ht="13.5" thickBot="1">
      <c r="A46" s="456" t="s">
        <v>34</v>
      </c>
      <c r="B46" s="456"/>
      <c r="C46" s="456"/>
      <c r="D46" s="457"/>
      <c r="E46" s="373">
        <f aca="true" t="shared" si="12" ref="E46:P46">SUM(E32:E45)</f>
        <v>40</v>
      </c>
      <c r="F46" s="373">
        <f t="shared" si="12"/>
        <v>57</v>
      </c>
      <c r="G46" s="373">
        <f t="shared" si="12"/>
        <v>97</v>
      </c>
      <c r="H46" s="373">
        <f t="shared" si="12"/>
        <v>25</v>
      </c>
      <c r="I46" s="373">
        <f t="shared" si="12"/>
        <v>42</v>
      </c>
      <c r="J46" s="373">
        <f t="shared" si="12"/>
        <v>67</v>
      </c>
      <c r="K46" s="373">
        <f t="shared" si="12"/>
        <v>93</v>
      </c>
      <c r="L46" s="373">
        <f t="shared" si="12"/>
        <v>54</v>
      </c>
      <c r="M46" s="373">
        <f t="shared" si="12"/>
        <v>147</v>
      </c>
      <c r="N46" s="373">
        <f t="shared" si="12"/>
        <v>118</v>
      </c>
      <c r="O46" s="373">
        <f t="shared" si="12"/>
        <v>96</v>
      </c>
      <c r="P46" s="373">
        <f t="shared" si="12"/>
        <v>214</v>
      </c>
      <c r="Q46" s="354"/>
      <c r="R46" s="354"/>
      <c r="S46" s="354"/>
      <c r="T46" s="354"/>
      <c r="U46" s="354"/>
      <c r="V46" s="354"/>
      <c r="W46" s="354"/>
      <c r="X46" s="354"/>
      <c r="Y46" s="354"/>
      <c r="Z46" s="354"/>
      <c r="AA46" s="354"/>
      <c r="AB46" s="354"/>
      <c r="AC46" s="354"/>
      <c r="AD46" s="354"/>
      <c r="AE46" s="354"/>
      <c r="AF46" s="354"/>
      <c r="AG46" s="354"/>
      <c r="AH46" s="354"/>
      <c r="AI46" s="354"/>
      <c r="AJ46" s="354"/>
      <c r="AK46" s="354"/>
      <c r="AL46" s="354"/>
      <c r="AM46" s="354"/>
      <c r="AN46" s="354"/>
      <c r="AO46" s="354"/>
      <c r="AP46" s="354"/>
      <c r="AQ46" s="354"/>
      <c r="AR46" s="354"/>
      <c r="AS46" s="354"/>
      <c r="AT46" s="354"/>
      <c r="AU46" s="354"/>
      <c r="AV46" s="354"/>
      <c r="AW46" s="354"/>
      <c r="AX46" s="354"/>
      <c r="AY46" s="354"/>
      <c r="AZ46" s="354"/>
      <c r="BA46" s="354"/>
    </row>
    <row r="47" spans="1:16" s="326" customFormat="1" ht="12.75">
      <c r="A47" s="81"/>
      <c r="B47" s="81"/>
      <c r="C47" s="81"/>
      <c r="D47" s="81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</row>
    <row r="48" spans="1:16" s="326" customFormat="1" ht="12.75">
      <c r="A48" s="81"/>
      <c r="B48" s="81"/>
      <c r="C48" s="81"/>
      <c r="D48" s="81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</row>
    <row r="49" spans="1:16" s="326" customFormat="1" ht="12.75">
      <c r="A49" s="81"/>
      <c r="B49" s="81"/>
      <c r="C49" s="81"/>
      <c r="D49" s="81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</row>
    <row r="50" spans="1:16" s="326" customFormat="1" ht="13.5" thickBot="1">
      <c r="A50" s="81"/>
      <c r="B50" s="81"/>
      <c r="C50" s="81"/>
      <c r="D50" s="81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</row>
    <row r="51" spans="1:53" s="375" customFormat="1" ht="13.5" thickBot="1">
      <c r="A51" s="188" t="s">
        <v>46</v>
      </c>
      <c r="B51" s="187" t="s">
        <v>52</v>
      </c>
      <c r="C51" s="188" t="s">
        <v>9</v>
      </c>
      <c r="D51" s="374"/>
      <c r="E51" s="334" t="s">
        <v>15</v>
      </c>
      <c r="F51" s="334" t="s">
        <v>16</v>
      </c>
      <c r="G51" s="334" t="s">
        <v>17</v>
      </c>
      <c r="H51" s="334" t="s">
        <v>15</v>
      </c>
      <c r="I51" s="334" t="s">
        <v>16</v>
      </c>
      <c r="J51" s="334" t="s">
        <v>17</v>
      </c>
      <c r="K51" s="334" t="s">
        <v>15</v>
      </c>
      <c r="L51" s="334" t="s">
        <v>16</v>
      </c>
      <c r="M51" s="334" t="s">
        <v>17</v>
      </c>
      <c r="N51" s="334" t="s">
        <v>15</v>
      </c>
      <c r="O51" s="334" t="s">
        <v>16</v>
      </c>
      <c r="P51" s="334" t="s">
        <v>17</v>
      </c>
      <c r="Q51" s="354"/>
      <c r="R51" s="354"/>
      <c r="S51" s="354"/>
      <c r="T51" s="354"/>
      <c r="U51" s="354"/>
      <c r="V51" s="354"/>
      <c r="W51" s="354"/>
      <c r="X51" s="354"/>
      <c r="Y51" s="354"/>
      <c r="Z51" s="354"/>
      <c r="AA51" s="354"/>
      <c r="AB51" s="354"/>
      <c r="AC51" s="354"/>
      <c r="AD51" s="354"/>
      <c r="AE51" s="354"/>
      <c r="AF51" s="354"/>
      <c r="AG51" s="354"/>
      <c r="AH51" s="354"/>
      <c r="AI51" s="354"/>
      <c r="AJ51" s="354"/>
      <c r="AK51" s="354"/>
      <c r="AL51" s="354"/>
      <c r="AM51" s="354"/>
      <c r="AN51" s="354"/>
      <c r="AO51" s="354"/>
      <c r="AP51" s="354"/>
      <c r="AQ51" s="354"/>
      <c r="AR51" s="354"/>
      <c r="AS51" s="354"/>
      <c r="AT51" s="354"/>
      <c r="AU51" s="354"/>
      <c r="AV51" s="354"/>
      <c r="AW51" s="354"/>
      <c r="AX51" s="354"/>
      <c r="AY51" s="354"/>
      <c r="AZ51" s="354"/>
      <c r="BA51" s="354"/>
    </row>
    <row r="52" spans="1:53" s="355" customFormat="1" ht="12.75">
      <c r="A52" s="376" t="s">
        <v>47</v>
      </c>
      <c r="B52" s="377" t="s">
        <v>27</v>
      </c>
      <c r="C52" s="378" t="s">
        <v>21</v>
      </c>
      <c r="D52" s="379"/>
      <c r="E52" s="380">
        <v>0</v>
      </c>
      <c r="F52" s="358">
        <v>0</v>
      </c>
      <c r="G52" s="297">
        <f>SUM(E52:F52)</f>
        <v>0</v>
      </c>
      <c r="H52" s="358">
        <v>0</v>
      </c>
      <c r="I52" s="358">
        <v>0</v>
      </c>
      <c r="J52" s="297">
        <f>SUM(H52:I52)</f>
        <v>0</v>
      </c>
      <c r="K52" s="358">
        <v>0</v>
      </c>
      <c r="L52" s="358">
        <v>0</v>
      </c>
      <c r="M52" s="297">
        <f>SUM(K52:L52)</f>
        <v>0</v>
      </c>
      <c r="N52" s="297">
        <f>SUM(H52,K52)</f>
        <v>0</v>
      </c>
      <c r="O52" s="297">
        <f>SUM(I52,L52)</f>
        <v>0</v>
      </c>
      <c r="P52" s="359">
        <f>SUM(N52:O52)</f>
        <v>0</v>
      </c>
      <c r="Q52" s="354"/>
      <c r="R52" s="354"/>
      <c r="S52" s="354"/>
      <c r="T52" s="354"/>
      <c r="U52" s="354"/>
      <c r="V52" s="354"/>
      <c r="W52" s="354"/>
      <c r="X52" s="354"/>
      <c r="Y52" s="354"/>
      <c r="Z52" s="354"/>
      <c r="AA52" s="354"/>
      <c r="AB52" s="354"/>
      <c r="AC52" s="354"/>
      <c r="AD52" s="354"/>
      <c r="AE52" s="354"/>
      <c r="AF52" s="354"/>
      <c r="AG52" s="354"/>
      <c r="AH52" s="354"/>
      <c r="AI52" s="354"/>
      <c r="AJ52" s="354"/>
      <c r="AK52" s="354"/>
      <c r="AL52" s="354"/>
      <c r="AM52" s="354"/>
      <c r="AN52" s="354"/>
      <c r="AO52" s="354"/>
      <c r="AP52" s="354"/>
      <c r="AQ52" s="354"/>
      <c r="AR52" s="354"/>
      <c r="AS52" s="354"/>
      <c r="AT52" s="354"/>
      <c r="AU52" s="354"/>
      <c r="AV52" s="354"/>
      <c r="AW52" s="354"/>
      <c r="AX52" s="354"/>
      <c r="AY52" s="354"/>
      <c r="AZ52" s="354"/>
      <c r="BA52" s="354"/>
    </row>
    <row r="53" spans="1:53" s="355" customFormat="1" ht="13.5" thickBot="1">
      <c r="A53" s="15" t="s">
        <v>42</v>
      </c>
      <c r="B53" s="50" t="s">
        <v>33</v>
      </c>
      <c r="C53" s="210" t="s">
        <v>21</v>
      </c>
      <c r="D53" s="381"/>
      <c r="E53" s="251">
        <v>0</v>
      </c>
      <c r="F53" s="118">
        <v>0</v>
      </c>
      <c r="G53" s="118">
        <f>SUM(E53,F53)</f>
        <v>0</v>
      </c>
      <c r="H53" s="118">
        <v>0</v>
      </c>
      <c r="I53" s="118">
        <v>0</v>
      </c>
      <c r="J53" s="118">
        <f>SUM(I53,H53)</f>
        <v>0</v>
      </c>
      <c r="K53" s="118">
        <v>0</v>
      </c>
      <c r="L53" s="118">
        <v>0</v>
      </c>
      <c r="M53" s="118">
        <f>SUM(L53,K53)</f>
        <v>0</v>
      </c>
      <c r="N53" s="118">
        <f>SUM(H53,K53)</f>
        <v>0</v>
      </c>
      <c r="O53" s="118">
        <f>SUM(I53,L53)</f>
        <v>0</v>
      </c>
      <c r="P53" s="200">
        <f>SUM(O53,N53)</f>
        <v>0</v>
      </c>
      <c r="Q53" s="354"/>
      <c r="R53" s="354"/>
      <c r="S53" s="354"/>
      <c r="T53" s="354"/>
      <c r="U53" s="354"/>
      <c r="V53" s="354"/>
      <c r="W53" s="354"/>
      <c r="X53" s="354"/>
      <c r="Y53" s="354"/>
      <c r="Z53" s="354"/>
      <c r="AA53" s="354"/>
      <c r="AB53" s="354"/>
      <c r="AC53" s="354"/>
      <c r="AD53" s="354"/>
      <c r="AE53" s="354"/>
      <c r="AF53" s="354"/>
      <c r="AG53" s="354"/>
      <c r="AH53" s="354"/>
      <c r="AI53" s="354"/>
      <c r="AJ53" s="354"/>
      <c r="AK53" s="354"/>
      <c r="AL53" s="354"/>
      <c r="AM53" s="354"/>
      <c r="AN53" s="354"/>
      <c r="AO53" s="354"/>
      <c r="AP53" s="354"/>
      <c r="AQ53" s="354"/>
      <c r="AR53" s="354"/>
      <c r="AS53" s="354"/>
      <c r="AT53" s="354"/>
      <c r="AU53" s="354"/>
      <c r="AV53" s="354"/>
      <c r="AW53" s="354"/>
      <c r="AX53" s="354"/>
      <c r="AY53" s="354"/>
      <c r="AZ53" s="354"/>
      <c r="BA53" s="354"/>
    </row>
    <row r="54" spans="1:53" s="355" customFormat="1" ht="13.5" thickBot="1">
      <c r="A54" s="456" t="s">
        <v>34</v>
      </c>
      <c r="B54" s="456"/>
      <c r="C54" s="456"/>
      <c r="D54" s="330"/>
      <c r="E54" s="382">
        <f>SUM(E52:E53)</f>
        <v>0</v>
      </c>
      <c r="F54" s="382">
        <f aca="true" t="shared" si="13" ref="F54:O54">SUM(F52:F53)</f>
        <v>0</v>
      </c>
      <c r="G54" s="382">
        <f t="shared" si="13"/>
        <v>0</v>
      </c>
      <c r="H54" s="382">
        <f t="shared" si="13"/>
        <v>0</v>
      </c>
      <c r="I54" s="382">
        <f t="shared" si="13"/>
        <v>0</v>
      </c>
      <c r="J54" s="382">
        <f t="shared" si="13"/>
        <v>0</v>
      </c>
      <c r="K54" s="382">
        <f t="shared" si="13"/>
        <v>0</v>
      </c>
      <c r="L54" s="382">
        <f>SUM(L52:L53)</f>
        <v>0</v>
      </c>
      <c r="M54" s="382">
        <f t="shared" si="13"/>
        <v>0</v>
      </c>
      <c r="N54" s="382">
        <f t="shared" si="13"/>
        <v>0</v>
      </c>
      <c r="O54" s="382">
        <f t="shared" si="13"/>
        <v>0</v>
      </c>
      <c r="P54" s="382">
        <f>SUM(P52:P53)</f>
        <v>0</v>
      </c>
      <c r="Q54" s="354"/>
      <c r="R54" s="354"/>
      <c r="S54" s="354"/>
      <c r="T54" s="354"/>
      <c r="U54" s="354"/>
      <c r="V54" s="354"/>
      <c r="W54" s="354"/>
      <c r="X54" s="354"/>
      <c r="Y54" s="354"/>
      <c r="Z54" s="354"/>
      <c r="AA54" s="354"/>
      <c r="AB54" s="354"/>
      <c r="AC54" s="354"/>
      <c r="AD54" s="354"/>
      <c r="AE54" s="354"/>
      <c r="AF54" s="354"/>
      <c r="AG54" s="354"/>
      <c r="AH54" s="354"/>
      <c r="AI54" s="354"/>
      <c r="AJ54" s="354"/>
      <c r="AK54" s="354"/>
      <c r="AL54" s="354"/>
      <c r="AM54" s="354"/>
      <c r="AN54" s="354"/>
      <c r="AO54" s="354"/>
      <c r="AP54" s="354"/>
      <c r="AQ54" s="354"/>
      <c r="AR54" s="354"/>
      <c r="AS54" s="354"/>
      <c r="AT54" s="354"/>
      <c r="AU54" s="354"/>
      <c r="AV54" s="354"/>
      <c r="AW54" s="354"/>
      <c r="AX54" s="354"/>
      <c r="AY54" s="354"/>
      <c r="AZ54" s="354"/>
      <c r="BA54" s="354"/>
    </row>
    <row r="55" spans="1:53" s="355" customFormat="1" ht="13.5" thickBot="1">
      <c r="A55" s="79"/>
      <c r="B55" s="79"/>
      <c r="C55" s="79"/>
      <c r="D55" s="79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354"/>
      <c r="R55" s="354"/>
      <c r="S55" s="354"/>
      <c r="T55" s="354"/>
      <c r="U55" s="354"/>
      <c r="V55" s="354"/>
      <c r="W55" s="354"/>
      <c r="X55" s="354"/>
      <c r="Y55" s="354"/>
      <c r="Z55" s="354"/>
      <c r="AA55" s="354"/>
      <c r="AB55" s="354"/>
      <c r="AC55" s="354"/>
      <c r="AD55" s="354"/>
      <c r="AE55" s="354"/>
      <c r="AF55" s="354"/>
      <c r="AG55" s="354"/>
      <c r="AH55" s="354"/>
      <c r="AI55" s="354"/>
      <c r="AJ55" s="354"/>
      <c r="AK55" s="354"/>
      <c r="AL55" s="354"/>
      <c r="AM55" s="354"/>
      <c r="AN55" s="354"/>
      <c r="AO55" s="354"/>
      <c r="AP55" s="354"/>
      <c r="AQ55" s="354"/>
      <c r="AR55" s="354"/>
      <c r="AS55" s="354"/>
      <c r="AT55" s="354"/>
      <c r="AU55" s="354"/>
      <c r="AV55" s="354"/>
      <c r="AW55" s="354"/>
      <c r="AX55" s="354"/>
      <c r="AY55" s="354"/>
      <c r="AZ55" s="354"/>
      <c r="BA55" s="354"/>
    </row>
    <row r="56" spans="1:53" s="355" customFormat="1" ht="13.5" thickBot="1">
      <c r="A56" s="188" t="s">
        <v>48</v>
      </c>
      <c r="B56" s="187" t="s">
        <v>52</v>
      </c>
      <c r="C56" s="188" t="s">
        <v>9</v>
      </c>
      <c r="D56" s="332"/>
      <c r="E56" s="334" t="s">
        <v>15</v>
      </c>
      <c r="F56" s="334" t="s">
        <v>16</v>
      </c>
      <c r="G56" s="334" t="s">
        <v>17</v>
      </c>
      <c r="H56" s="334" t="s">
        <v>15</v>
      </c>
      <c r="I56" s="334" t="s">
        <v>16</v>
      </c>
      <c r="J56" s="334" t="s">
        <v>17</v>
      </c>
      <c r="K56" s="334" t="s">
        <v>15</v>
      </c>
      <c r="L56" s="334" t="s">
        <v>16</v>
      </c>
      <c r="M56" s="334" t="s">
        <v>17</v>
      </c>
      <c r="N56" s="334" t="s">
        <v>15</v>
      </c>
      <c r="O56" s="334" t="s">
        <v>16</v>
      </c>
      <c r="P56" s="334" t="s">
        <v>17</v>
      </c>
      <c r="Q56" s="354"/>
      <c r="R56" s="354"/>
      <c r="S56" s="354"/>
      <c r="T56" s="354"/>
      <c r="U56" s="354"/>
      <c r="V56" s="354"/>
      <c r="W56" s="354"/>
      <c r="X56" s="354"/>
      <c r="Y56" s="354"/>
      <c r="Z56" s="354"/>
      <c r="AA56" s="354"/>
      <c r="AB56" s="354"/>
      <c r="AC56" s="354"/>
      <c r="AD56" s="354"/>
      <c r="AE56" s="354"/>
      <c r="AF56" s="354"/>
      <c r="AG56" s="354"/>
      <c r="AH56" s="354"/>
      <c r="AI56" s="354"/>
      <c r="AJ56" s="354"/>
      <c r="AK56" s="354"/>
      <c r="AL56" s="354"/>
      <c r="AM56" s="354"/>
      <c r="AN56" s="354"/>
      <c r="AO56" s="354"/>
      <c r="AP56" s="354"/>
      <c r="AQ56" s="354"/>
      <c r="AR56" s="354"/>
      <c r="AS56" s="354"/>
      <c r="AT56" s="354"/>
      <c r="AU56" s="354"/>
      <c r="AV56" s="354"/>
      <c r="AW56" s="354"/>
      <c r="AX56" s="354"/>
      <c r="AY56" s="354"/>
      <c r="AZ56" s="354"/>
      <c r="BA56" s="354"/>
    </row>
    <row r="57" spans="1:53" s="348" customFormat="1" ht="12.75">
      <c r="A57" s="220" t="s">
        <v>160</v>
      </c>
      <c r="B57" s="133" t="s">
        <v>49</v>
      </c>
      <c r="C57" s="356" t="s">
        <v>21</v>
      </c>
      <c r="D57" s="383"/>
      <c r="E57" s="295">
        <v>0</v>
      </c>
      <c r="F57" s="297">
        <v>0</v>
      </c>
      <c r="G57" s="297">
        <f>SUM(E57:F57)</f>
        <v>0</v>
      </c>
      <c r="H57" s="297">
        <v>0</v>
      </c>
      <c r="I57" s="297">
        <v>0</v>
      </c>
      <c r="J57" s="297">
        <f>SUM(H57:I57)</f>
        <v>0</v>
      </c>
      <c r="K57" s="297">
        <v>0</v>
      </c>
      <c r="L57" s="297">
        <v>0</v>
      </c>
      <c r="M57" s="135">
        <f>SUM(K57:L57)</f>
        <v>0</v>
      </c>
      <c r="N57" s="297">
        <f>SUM(H57,K57)</f>
        <v>0</v>
      </c>
      <c r="O57" s="297">
        <f>SUM(I57,L57)</f>
        <v>0</v>
      </c>
      <c r="P57" s="359">
        <f>SUM(N57:O57)</f>
        <v>0</v>
      </c>
      <c r="Q57" s="347"/>
      <c r="R57" s="347"/>
      <c r="S57" s="347"/>
      <c r="T57" s="347"/>
      <c r="U57" s="347"/>
      <c r="V57" s="347"/>
      <c r="W57" s="347"/>
      <c r="X57" s="347"/>
      <c r="Y57" s="347"/>
      <c r="Z57" s="347"/>
      <c r="AA57" s="347"/>
      <c r="AB57" s="347"/>
      <c r="AC57" s="347"/>
      <c r="AD57" s="347"/>
      <c r="AE57" s="347"/>
      <c r="AF57" s="347"/>
      <c r="AG57" s="347"/>
      <c r="AH57" s="347"/>
      <c r="AI57" s="347"/>
      <c r="AJ57" s="347"/>
      <c r="AK57" s="347"/>
      <c r="AL57" s="347"/>
      <c r="AM57" s="347"/>
      <c r="AN57" s="347"/>
      <c r="AO57" s="347"/>
      <c r="AP57" s="347"/>
      <c r="AQ57" s="347"/>
      <c r="AR57" s="347"/>
      <c r="AS57" s="347"/>
      <c r="AT57" s="347"/>
      <c r="AU57" s="347"/>
      <c r="AV57" s="347"/>
      <c r="AW57" s="347"/>
      <c r="AX57" s="347"/>
      <c r="AY57" s="347"/>
      <c r="AZ57" s="347"/>
      <c r="BA57" s="347"/>
    </row>
    <row r="58" spans="1:53" s="348" customFormat="1" ht="26.25" thickBot="1">
      <c r="A58" s="29" t="s">
        <v>40</v>
      </c>
      <c r="B58" s="21" t="s">
        <v>41</v>
      </c>
      <c r="C58" s="384" t="s">
        <v>21</v>
      </c>
      <c r="D58" s="268"/>
      <c r="E58" s="385">
        <v>0</v>
      </c>
      <c r="F58" s="129">
        <v>0</v>
      </c>
      <c r="G58" s="129">
        <f>SUM(E58:F58)</f>
        <v>0</v>
      </c>
      <c r="H58" s="129">
        <v>0</v>
      </c>
      <c r="I58" s="129">
        <v>0</v>
      </c>
      <c r="J58" s="129">
        <f>SUM(H58:I58)</f>
        <v>0</v>
      </c>
      <c r="K58" s="129">
        <v>0</v>
      </c>
      <c r="L58" s="129">
        <v>0</v>
      </c>
      <c r="M58" s="129">
        <f>SUM(K58:L58)</f>
        <v>0</v>
      </c>
      <c r="N58" s="129">
        <f>SUM(H58,K58)</f>
        <v>0</v>
      </c>
      <c r="O58" s="129">
        <f>SUM(I58,L58)</f>
        <v>0</v>
      </c>
      <c r="P58" s="130">
        <f>SUM(N58:O58)</f>
        <v>0</v>
      </c>
      <c r="Q58" s="347"/>
      <c r="R58" s="347"/>
      <c r="S58" s="347"/>
      <c r="T58" s="347"/>
      <c r="U58" s="347"/>
      <c r="V58" s="347"/>
      <c r="W58" s="347"/>
      <c r="X58" s="347"/>
      <c r="Y58" s="347"/>
      <c r="Z58" s="347"/>
      <c r="AA58" s="347"/>
      <c r="AB58" s="347"/>
      <c r="AC58" s="347"/>
      <c r="AD58" s="347"/>
      <c r="AE58" s="347"/>
      <c r="AF58" s="347"/>
      <c r="AG58" s="347"/>
      <c r="AH58" s="347"/>
      <c r="AI58" s="347"/>
      <c r="AJ58" s="347"/>
      <c r="AK58" s="347"/>
      <c r="AL58" s="347"/>
      <c r="AM58" s="347"/>
      <c r="AN58" s="347"/>
      <c r="AO58" s="347"/>
      <c r="AP58" s="347"/>
      <c r="AQ58" s="347"/>
      <c r="AR58" s="347"/>
      <c r="AS58" s="347"/>
      <c r="AT58" s="347"/>
      <c r="AU58" s="347"/>
      <c r="AV58" s="347"/>
      <c r="AW58" s="347"/>
      <c r="AX58" s="347"/>
      <c r="AY58" s="347"/>
      <c r="AZ58" s="347"/>
      <c r="BA58" s="347"/>
    </row>
    <row r="59" spans="1:53" s="355" customFormat="1" ht="13.5" thickBot="1">
      <c r="A59" s="456" t="s">
        <v>34</v>
      </c>
      <c r="B59" s="456"/>
      <c r="C59" s="456"/>
      <c r="D59" s="457"/>
      <c r="E59" s="382">
        <f>SUM(E57:E58)</f>
        <v>0</v>
      </c>
      <c r="F59" s="382">
        <f aca="true" t="shared" si="14" ref="F59:P59">SUM(F57:F58)</f>
        <v>0</v>
      </c>
      <c r="G59" s="382">
        <f t="shared" si="14"/>
        <v>0</v>
      </c>
      <c r="H59" s="382">
        <f t="shared" si="14"/>
        <v>0</v>
      </c>
      <c r="I59" s="382">
        <f>SUM(I57:I58)</f>
        <v>0</v>
      </c>
      <c r="J59" s="382">
        <f t="shared" si="14"/>
        <v>0</v>
      </c>
      <c r="K59" s="382">
        <f t="shared" si="14"/>
        <v>0</v>
      </c>
      <c r="L59" s="382">
        <f t="shared" si="14"/>
        <v>0</v>
      </c>
      <c r="M59" s="382">
        <f>SUM(M57:M58)</f>
        <v>0</v>
      </c>
      <c r="N59" s="382">
        <f t="shared" si="14"/>
        <v>0</v>
      </c>
      <c r="O59" s="382">
        <f t="shared" si="14"/>
        <v>0</v>
      </c>
      <c r="P59" s="382">
        <f t="shared" si="14"/>
        <v>0</v>
      </c>
      <c r="Q59" s="354"/>
      <c r="R59" s="354"/>
      <c r="S59" s="354"/>
      <c r="T59" s="354"/>
      <c r="U59" s="354"/>
      <c r="V59" s="354"/>
      <c r="W59" s="354"/>
      <c r="X59" s="354"/>
      <c r="Y59" s="354"/>
      <c r="Z59" s="354"/>
      <c r="AA59" s="354"/>
      <c r="AB59" s="354"/>
      <c r="AC59" s="354"/>
      <c r="AD59" s="354"/>
      <c r="AE59" s="354"/>
      <c r="AF59" s="354"/>
      <c r="AG59" s="354"/>
      <c r="AH59" s="354"/>
      <c r="AI59" s="354"/>
      <c r="AJ59" s="354"/>
      <c r="AK59" s="354"/>
      <c r="AL59" s="354"/>
      <c r="AM59" s="354"/>
      <c r="AN59" s="354"/>
      <c r="AO59" s="354"/>
      <c r="AP59" s="354"/>
      <c r="AQ59" s="354"/>
      <c r="AR59" s="354"/>
      <c r="AS59" s="354"/>
      <c r="AT59" s="354"/>
      <c r="AU59" s="354"/>
      <c r="AV59" s="354"/>
      <c r="AW59" s="354"/>
      <c r="AX59" s="354"/>
      <c r="AY59" s="354"/>
      <c r="AZ59" s="354"/>
      <c r="BA59" s="354"/>
    </row>
    <row r="60" spans="1:53" s="355" customFormat="1" ht="13.5" thickBot="1">
      <c r="A60" s="456" t="s">
        <v>50</v>
      </c>
      <c r="B60" s="456"/>
      <c r="C60" s="456"/>
      <c r="D60" s="457"/>
      <c r="E60" s="196">
        <f aca="true" t="shared" si="15" ref="E60:P60">SUM(E29,E54,E46,E59)</f>
        <v>959</v>
      </c>
      <c r="F60" s="196">
        <f t="shared" si="15"/>
        <v>578</v>
      </c>
      <c r="G60" s="196">
        <f t="shared" si="15"/>
        <v>1537</v>
      </c>
      <c r="H60" s="196">
        <f t="shared" si="15"/>
        <v>600</v>
      </c>
      <c r="I60" s="196">
        <f t="shared" si="15"/>
        <v>410</v>
      </c>
      <c r="J60" s="196">
        <f t="shared" si="15"/>
        <v>1010</v>
      </c>
      <c r="K60" s="196">
        <f t="shared" si="15"/>
        <v>3070</v>
      </c>
      <c r="L60" s="196">
        <f t="shared" si="15"/>
        <v>2643</v>
      </c>
      <c r="M60" s="196">
        <f t="shared" si="15"/>
        <v>5713</v>
      </c>
      <c r="N60" s="196">
        <f t="shared" si="15"/>
        <v>3670</v>
      </c>
      <c r="O60" s="196">
        <f t="shared" si="15"/>
        <v>3053</v>
      </c>
      <c r="P60" s="196">
        <f t="shared" si="15"/>
        <v>6723</v>
      </c>
      <c r="Q60" s="74"/>
      <c r="R60" s="354"/>
      <c r="S60" s="354"/>
      <c r="T60" s="354"/>
      <c r="U60" s="354"/>
      <c r="V60" s="354"/>
      <c r="W60" s="354"/>
      <c r="X60" s="354"/>
      <c r="Y60" s="354"/>
      <c r="Z60" s="354"/>
      <c r="AA60" s="354"/>
      <c r="AB60" s="354"/>
      <c r="AC60" s="354"/>
      <c r="AD60" s="354"/>
      <c r="AE60" s="354"/>
      <c r="AF60" s="354"/>
      <c r="AG60" s="354"/>
      <c r="AH60" s="354"/>
      <c r="AI60" s="354"/>
      <c r="AJ60" s="354"/>
      <c r="AK60" s="354"/>
      <c r="AL60" s="354"/>
      <c r="AM60" s="354"/>
      <c r="AN60" s="354"/>
      <c r="AO60" s="354"/>
      <c r="AP60" s="354"/>
      <c r="AQ60" s="354"/>
      <c r="AR60" s="354"/>
      <c r="AS60" s="354"/>
      <c r="AT60" s="354"/>
      <c r="AU60" s="354"/>
      <c r="AV60" s="354"/>
      <c r="AW60" s="354"/>
      <c r="AX60" s="354"/>
      <c r="AY60" s="354"/>
      <c r="AZ60" s="354"/>
      <c r="BA60" s="354"/>
    </row>
    <row r="61" spans="1:16" ht="13.5" thickBot="1">
      <c r="A61" s="79"/>
      <c r="B61" s="79"/>
      <c r="C61" s="79"/>
      <c r="D61" s="79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</row>
    <row r="62" spans="1:16" ht="13.5" thickBot="1">
      <c r="A62" s="468" t="s">
        <v>51</v>
      </c>
      <c r="B62" s="468"/>
      <c r="C62" s="468"/>
      <c r="D62" s="468"/>
      <c r="E62" s="468"/>
      <c r="F62" s="468"/>
      <c r="G62" s="468"/>
      <c r="H62" s="485" t="s">
        <v>6</v>
      </c>
      <c r="I62" s="485"/>
      <c r="J62" s="485"/>
      <c r="K62" s="485"/>
      <c r="L62" s="485"/>
      <c r="M62" s="485"/>
      <c r="N62" s="485"/>
      <c r="O62" s="485"/>
      <c r="P62" s="485"/>
    </row>
    <row r="63" spans="1:16" ht="13.5" thickBot="1">
      <c r="A63" s="188" t="s">
        <v>7</v>
      </c>
      <c r="B63" s="187" t="s">
        <v>52</v>
      </c>
      <c r="C63" s="188" t="s">
        <v>9</v>
      </c>
      <c r="D63" s="332"/>
      <c r="E63" s="469" t="s">
        <v>10</v>
      </c>
      <c r="F63" s="469"/>
      <c r="G63" s="469"/>
      <c r="H63" s="477" t="s">
        <v>11</v>
      </c>
      <c r="I63" s="469"/>
      <c r="J63" s="469"/>
      <c r="K63" s="469" t="s">
        <v>12</v>
      </c>
      <c r="L63" s="469"/>
      <c r="M63" s="469"/>
      <c r="N63" s="469" t="s">
        <v>13</v>
      </c>
      <c r="O63" s="469"/>
      <c r="P63" s="469"/>
    </row>
    <row r="64" spans="1:16" ht="13.5" thickBot="1">
      <c r="A64" s="188" t="s">
        <v>14</v>
      </c>
      <c r="B64" s="333"/>
      <c r="C64" s="333"/>
      <c r="D64" s="332"/>
      <c r="E64" s="334" t="s">
        <v>15</v>
      </c>
      <c r="F64" s="334" t="s">
        <v>16</v>
      </c>
      <c r="G64" s="334" t="s">
        <v>17</v>
      </c>
      <c r="H64" s="334" t="s">
        <v>15</v>
      </c>
      <c r="I64" s="334" t="s">
        <v>16</v>
      </c>
      <c r="J64" s="334" t="s">
        <v>17</v>
      </c>
      <c r="K64" s="334" t="s">
        <v>15</v>
      </c>
      <c r="L64" s="334" t="s">
        <v>16</v>
      </c>
      <c r="M64" s="334" t="s">
        <v>17</v>
      </c>
      <c r="N64" s="334" t="s">
        <v>15</v>
      </c>
      <c r="O64" s="334" t="s">
        <v>16</v>
      </c>
      <c r="P64" s="334" t="s">
        <v>17</v>
      </c>
    </row>
    <row r="65" spans="1:16" ht="12.75">
      <c r="A65" s="389" t="s">
        <v>163</v>
      </c>
      <c r="B65" s="390" t="s">
        <v>54</v>
      </c>
      <c r="C65" s="391" t="s">
        <v>21</v>
      </c>
      <c r="D65" s="392"/>
      <c r="E65" s="393">
        <v>13</v>
      </c>
      <c r="F65" s="394">
        <v>44</v>
      </c>
      <c r="G65" s="302">
        <f>SUM(E65:F65)</f>
        <v>57</v>
      </c>
      <c r="H65" s="394">
        <v>11</v>
      </c>
      <c r="I65" s="394">
        <v>37</v>
      </c>
      <c r="J65" s="302">
        <f>SUM(H65:I65)</f>
        <v>48</v>
      </c>
      <c r="K65" s="394">
        <v>49</v>
      </c>
      <c r="L65" s="394">
        <v>88</v>
      </c>
      <c r="M65" s="302">
        <f>SUM(K65:L65)</f>
        <v>137</v>
      </c>
      <c r="N65" s="302">
        <f aca="true" t="shared" si="16" ref="N65:O68">SUM(H65,K65)</f>
        <v>60</v>
      </c>
      <c r="O65" s="302">
        <f t="shared" si="16"/>
        <v>125</v>
      </c>
      <c r="P65" s="303">
        <f>SUM(N65:O65)</f>
        <v>185</v>
      </c>
    </row>
    <row r="66" spans="1:53" s="8" customFormat="1" ht="25.5">
      <c r="A66" s="33" t="s">
        <v>184</v>
      </c>
      <c r="B66" s="34" t="s">
        <v>183</v>
      </c>
      <c r="C66" s="395" t="s">
        <v>21</v>
      </c>
      <c r="D66" s="233"/>
      <c r="E66" s="235">
        <v>0</v>
      </c>
      <c r="F66" s="35">
        <v>0</v>
      </c>
      <c r="G66" s="122">
        <f>SUM(E66:F66)</f>
        <v>0</v>
      </c>
      <c r="H66" s="35">
        <v>0</v>
      </c>
      <c r="I66" s="35">
        <v>0</v>
      </c>
      <c r="J66" s="122">
        <f>SUM(H66:I66)</f>
        <v>0</v>
      </c>
      <c r="K66" s="35">
        <v>469</v>
      </c>
      <c r="L66" s="35">
        <v>414</v>
      </c>
      <c r="M66" s="122">
        <f>SUM(K66:L66)</f>
        <v>883</v>
      </c>
      <c r="N66" s="35">
        <f t="shared" si="16"/>
        <v>469</v>
      </c>
      <c r="O66" s="35">
        <f t="shared" si="16"/>
        <v>414</v>
      </c>
      <c r="P66" s="123">
        <f>SUM(N66:O66)</f>
        <v>883</v>
      </c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</row>
    <row r="67" spans="1:53" s="8" customFormat="1" ht="12.75">
      <c r="A67" s="33" t="s">
        <v>53</v>
      </c>
      <c r="B67" s="34" t="s">
        <v>54</v>
      </c>
      <c r="C67" s="395" t="s">
        <v>21</v>
      </c>
      <c r="D67" s="233"/>
      <c r="E67" s="235">
        <v>319</v>
      </c>
      <c r="F67" s="35">
        <v>321</v>
      </c>
      <c r="G67" s="122">
        <f>SUM(E67:F67)</f>
        <v>640</v>
      </c>
      <c r="H67" s="396">
        <v>72</v>
      </c>
      <c r="I67" s="396">
        <v>75</v>
      </c>
      <c r="J67" s="122">
        <f>SUM(H67:I67)</f>
        <v>147</v>
      </c>
      <c r="K67" s="396">
        <v>314</v>
      </c>
      <c r="L67" s="396">
        <v>302</v>
      </c>
      <c r="M67" s="122">
        <f>SUM(K67:L67)</f>
        <v>616</v>
      </c>
      <c r="N67" s="35">
        <f t="shared" si="16"/>
        <v>386</v>
      </c>
      <c r="O67" s="35">
        <f t="shared" si="16"/>
        <v>377</v>
      </c>
      <c r="P67" s="123">
        <f>SUM(N67:O67)</f>
        <v>763</v>
      </c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</row>
    <row r="68" spans="1:53" s="8" customFormat="1" ht="27" customHeight="1">
      <c r="A68" s="402" t="s">
        <v>182</v>
      </c>
      <c r="B68" s="34" t="s">
        <v>181</v>
      </c>
      <c r="C68" s="395" t="s">
        <v>21</v>
      </c>
      <c r="D68" s="233"/>
      <c r="E68" s="235">
        <v>0</v>
      </c>
      <c r="F68" s="35">
        <v>0</v>
      </c>
      <c r="G68" s="122">
        <f>SUM(E68:F68)</f>
        <v>0</v>
      </c>
      <c r="H68" s="35">
        <v>0</v>
      </c>
      <c r="I68" s="35">
        <v>0</v>
      </c>
      <c r="J68" s="122">
        <f>SUM(H68:I68)</f>
        <v>0</v>
      </c>
      <c r="K68" s="35">
        <v>220</v>
      </c>
      <c r="L68" s="35">
        <v>82</v>
      </c>
      <c r="M68" s="122">
        <f>SUM(K68:L68)</f>
        <v>302</v>
      </c>
      <c r="N68" s="35">
        <f t="shared" si="16"/>
        <v>220</v>
      </c>
      <c r="O68" s="35">
        <f t="shared" si="16"/>
        <v>82</v>
      </c>
      <c r="P68" s="123">
        <f>SUM(N68:O68)</f>
        <v>302</v>
      </c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</row>
    <row r="69" spans="1:16" ht="26.25" thickBot="1">
      <c r="A69" s="38" t="s">
        <v>55</v>
      </c>
      <c r="B69" s="39" t="s">
        <v>56</v>
      </c>
      <c r="C69" s="365" t="s">
        <v>21</v>
      </c>
      <c r="D69" s="234"/>
      <c r="E69" s="337">
        <v>72</v>
      </c>
      <c r="F69" s="65">
        <v>48</v>
      </c>
      <c r="G69" s="122">
        <f>SUM(E69:F69)</f>
        <v>120</v>
      </c>
      <c r="H69" s="337">
        <v>38</v>
      </c>
      <c r="I69" s="65">
        <v>15</v>
      </c>
      <c r="J69" s="123">
        <f>SUM(H69:I69)</f>
        <v>53</v>
      </c>
      <c r="K69" s="397">
        <v>117</v>
      </c>
      <c r="L69" s="65">
        <v>72</v>
      </c>
      <c r="M69" s="324">
        <f>SUM(K69:L69)</f>
        <v>189</v>
      </c>
      <c r="N69" s="337">
        <f>SUM(H69,K69)</f>
        <v>155</v>
      </c>
      <c r="O69" s="65">
        <f>I69+L69</f>
        <v>87</v>
      </c>
      <c r="P69" s="123">
        <f>SUM(N69:O69)</f>
        <v>242</v>
      </c>
    </row>
    <row r="70" spans="1:16" ht="13.5" thickBot="1">
      <c r="A70" s="456" t="s">
        <v>34</v>
      </c>
      <c r="B70" s="456"/>
      <c r="C70" s="456"/>
      <c r="D70" s="457"/>
      <c r="E70" s="398">
        <f aca="true" t="shared" si="17" ref="E70:P70">SUM(E65:E69)</f>
        <v>404</v>
      </c>
      <c r="F70" s="398">
        <f t="shared" si="17"/>
        <v>413</v>
      </c>
      <c r="G70" s="398">
        <f t="shared" si="17"/>
        <v>817</v>
      </c>
      <c r="H70" s="398">
        <f t="shared" si="17"/>
        <v>121</v>
      </c>
      <c r="I70" s="398">
        <f t="shared" si="17"/>
        <v>127</v>
      </c>
      <c r="J70" s="398">
        <f t="shared" si="17"/>
        <v>248</v>
      </c>
      <c r="K70" s="398">
        <f t="shared" si="17"/>
        <v>1169</v>
      </c>
      <c r="L70" s="398">
        <f t="shared" si="17"/>
        <v>958</v>
      </c>
      <c r="M70" s="398">
        <f t="shared" si="17"/>
        <v>2127</v>
      </c>
      <c r="N70" s="398">
        <f t="shared" si="17"/>
        <v>1290</v>
      </c>
      <c r="O70" s="398">
        <f t="shared" si="17"/>
        <v>1085</v>
      </c>
      <c r="P70" s="398">
        <f t="shared" si="17"/>
        <v>2375</v>
      </c>
    </row>
    <row r="71" spans="1:16" ht="13.5" thickBot="1">
      <c r="A71" s="79"/>
      <c r="B71" s="79"/>
      <c r="C71" s="79"/>
      <c r="D71" s="79"/>
      <c r="E71" s="399"/>
      <c r="F71" s="399"/>
      <c r="G71" s="399"/>
      <c r="H71" s="399"/>
      <c r="I71" s="399"/>
      <c r="J71" s="399"/>
      <c r="K71" s="399"/>
      <c r="L71" s="399"/>
      <c r="M71" s="399"/>
      <c r="N71" s="399"/>
      <c r="O71" s="399"/>
      <c r="P71" s="399"/>
    </row>
    <row r="72" spans="1:16" ht="13.5" thickBot="1">
      <c r="A72" s="400" t="s">
        <v>46</v>
      </c>
      <c r="B72" s="187" t="s">
        <v>52</v>
      </c>
      <c r="C72" s="188" t="s">
        <v>9</v>
      </c>
      <c r="D72" s="401"/>
      <c r="E72" s="334" t="s">
        <v>15</v>
      </c>
      <c r="F72" s="334" t="s">
        <v>16</v>
      </c>
      <c r="G72" s="334" t="s">
        <v>17</v>
      </c>
      <c r="H72" s="334" t="s">
        <v>15</v>
      </c>
      <c r="I72" s="334" t="s">
        <v>16</v>
      </c>
      <c r="J72" s="334" t="s">
        <v>17</v>
      </c>
      <c r="K72" s="334" t="s">
        <v>15</v>
      </c>
      <c r="L72" s="334" t="s">
        <v>16</v>
      </c>
      <c r="M72" s="334" t="s">
        <v>17</v>
      </c>
      <c r="N72" s="334" t="s">
        <v>15</v>
      </c>
      <c r="O72" s="334" t="s">
        <v>16</v>
      </c>
      <c r="P72" s="334" t="s">
        <v>17</v>
      </c>
    </row>
    <row r="73" spans="1:16" ht="12.75">
      <c r="A73" s="13" t="s">
        <v>57</v>
      </c>
      <c r="B73" s="133" t="s">
        <v>54</v>
      </c>
      <c r="C73" s="356" t="s">
        <v>21</v>
      </c>
      <c r="D73" s="237"/>
      <c r="E73" s="238">
        <v>0</v>
      </c>
      <c r="F73" s="135">
        <v>0</v>
      </c>
      <c r="G73" s="135">
        <v>0</v>
      </c>
      <c r="H73" s="135">
        <v>0</v>
      </c>
      <c r="I73" s="135">
        <v>0</v>
      </c>
      <c r="J73" s="135">
        <f>SUM(H73+I73)</f>
        <v>0</v>
      </c>
      <c r="K73" s="135">
        <v>0</v>
      </c>
      <c r="L73" s="135">
        <v>0</v>
      </c>
      <c r="M73" s="135">
        <f>SUM(K73:L73)</f>
        <v>0</v>
      </c>
      <c r="N73" s="135">
        <v>0</v>
      </c>
      <c r="O73" s="135">
        <v>0</v>
      </c>
      <c r="P73" s="44">
        <f>SUM(N73:O73)</f>
        <v>0</v>
      </c>
    </row>
    <row r="74" spans="1:16" ht="25.5">
      <c r="A74" s="38" t="s">
        <v>58</v>
      </c>
      <c r="B74" s="39" t="s">
        <v>54</v>
      </c>
      <c r="C74" s="365" t="s">
        <v>21</v>
      </c>
      <c r="D74" s="52"/>
      <c r="E74" s="240">
        <v>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9">
        <f>SUM(N74:O74)</f>
        <v>0</v>
      </c>
    </row>
    <row r="75" spans="1:16" ht="12.75">
      <c r="A75" s="38" t="s">
        <v>59</v>
      </c>
      <c r="B75" s="39" t="s">
        <v>54</v>
      </c>
      <c r="C75" s="365" t="s">
        <v>21</v>
      </c>
      <c r="D75" s="52"/>
      <c r="E75" s="240">
        <v>4</v>
      </c>
      <c r="F75" s="48">
        <v>3</v>
      </c>
      <c r="G75" s="48">
        <f>SUM(E75:F75)</f>
        <v>7</v>
      </c>
      <c r="H75" s="48">
        <v>1</v>
      </c>
      <c r="I75" s="48">
        <v>2</v>
      </c>
      <c r="J75" s="48">
        <f>SUM(H75,I75)</f>
        <v>3</v>
      </c>
      <c r="K75" s="48">
        <v>0</v>
      </c>
      <c r="L75" s="48">
        <v>2</v>
      </c>
      <c r="M75" s="48">
        <f>SUM(K75:L75)</f>
        <v>2</v>
      </c>
      <c r="N75" s="48">
        <f aca="true" t="shared" si="18" ref="N75:N83">SUM(H75,K75)</f>
        <v>1</v>
      </c>
      <c r="O75" s="48">
        <f aca="true" t="shared" si="19" ref="O75:O83">I75+L75</f>
        <v>4</v>
      </c>
      <c r="P75" s="49">
        <f>SUM(N75:O75)</f>
        <v>5</v>
      </c>
    </row>
    <row r="76" spans="1:16" ht="12.75">
      <c r="A76" s="38" t="s">
        <v>60</v>
      </c>
      <c r="B76" s="39" t="s">
        <v>54</v>
      </c>
      <c r="C76" s="365" t="s">
        <v>21</v>
      </c>
      <c r="D76" s="52"/>
      <c r="E76" s="240">
        <v>3</v>
      </c>
      <c r="F76" s="48">
        <v>1</v>
      </c>
      <c r="G76" s="48">
        <f aca="true" t="shared" si="20" ref="G76:G82">SUM(E76:F76)</f>
        <v>4</v>
      </c>
      <c r="H76" s="48">
        <v>2</v>
      </c>
      <c r="I76" s="48">
        <v>0</v>
      </c>
      <c r="J76" s="48">
        <f aca="true" t="shared" si="21" ref="J76:J83">SUM(H76,I76)</f>
        <v>2</v>
      </c>
      <c r="K76" s="48">
        <v>2</v>
      </c>
      <c r="L76" s="48">
        <v>0</v>
      </c>
      <c r="M76" s="48">
        <f aca="true" t="shared" si="22" ref="M76:M83">SUM(K76:L76)</f>
        <v>2</v>
      </c>
      <c r="N76" s="48">
        <f t="shared" si="18"/>
        <v>4</v>
      </c>
      <c r="O76" s="48">
        <f t="shared" si="19"/>
        <v>0</v>
      </c>
      <c r="P76" s="49">
        <f aca="true" t="shared" si="23" ref="P76:P83">SUM(N76:O76)</f>
        <v>4</v>
      </c>
    </row>
    <row r="77" spans="1:16" ht="12.75">
      <c r="A77" s="38" t="s">
        <v>61</v>
      </c>
      <c r="B77" s="39" t="s">
        <v>54</v>
      </c>
      <c r="C77" s="365" t="s">
        <v>21</v>
      </c>
      <c r="D77" s="52"/>
      <c r="E77" s="240">
        <v>3</v>
      </c>
      <c r="F77" s="48">
        <v>2</v>
      </c>
      <c r="G77" s="48">
        <f t="shared" si="20"/>
        <v>5</v>
      </c>
      <c r="H77" s="48">
        <v>2</v>
      </c>
      <c r="I77" s="48">
        <v>1</v>
      </c>
      <c r="J77" s="48">
        <f t="shared" si="21"/>
        <v>3</v>
      </c>
      <c r="K77" s="48">
        <v>1</v>
      </c>
      <c r="L77" s="48">
        <v>1</v>
      </c>
      <c r="M77" s="48">
        <f t="shared" si="22"/>
        <v>2</v>
      </c>
      <c r="N77" s="48">
        <f>SUM(H77,K77)</f>
        <v>3</v>
      </c>
      <c r="O77" s="48">
        <f>I77+L77</f>
        <v>2</v>
      </c>
      <c r="P77" s="49">
        <f t="shared" si="23"/>
        <v>5</v>
      </c>
    </row>
    <row r="78" spans="1:16" ht="12.75">
      <c r="A78" s="38" t="s">
        <v>62</v>
      </c>
      <c r="B78" s="39" t="s">
        <v>54</v>
      </c>
      <c r="C78" s="365" t="s">
        <v>21</v>
      </c>
      <c r="D78" s="52"/>
      <c r="E78" s="240">
        <v>3</v>
      </c>
      <c r="F78" s="48">
        <v>2</v>
      </c>
      <c r="G78" s="48">
        <f t="shared" si="20"/>
        <v>5</v>
      </c>
      <c r="H78" s="48">
        <v>1</v>
      </c>
      <c r="I78" s="48">
        <v>2</v>
      </c>
      <c r="J78" s="48">
        <f>SUM(H78,I78)</f>
        <v>3</v>
      </c>
      <c r="K78" s="48">
        <v>1</v>
      </c>
      <c r="L78" s="48">
        <v>0</v>
      </c>
      <c r="M78" s="48">
        <f t="shared" si="22"/>
        <v>1</v>
      </c>
      <c r="N78" s="48">
        <f t="shared" si="18"/>
        <v>2</v>
      </c>
      <c r="O78" s="48">
        <f t="shared" si="19"/>
        <v>2</v>
      </c>
      <c r="P78" s="49">
        <f t="shared" si="23"/>
        <v>4</v>
      </c>
    </row>
    <row r="79" spans="1:16" ht="12.75">
      <c r="A79" s="38" t="s">
        <v>63</v>
      </c>
      <c r="B79" s="39" t="s">
        <v>54</v>
      </c>
      <c r="C79" s="365" t="s">
        <v>21</v>
      </c>
      <c r="D79" s="52"/>
      <c r="E79" s="240">
        <v>5</v>
      </c>
      <c r="F79" s="48">
        <v>4</v>
      </c>
      <c r="G79" s="48">
        <f t="shared" si="20"/>
        <v>9</v>
      </c>
      <c r="H79" s="48">
        <v>2</v>
      </c>
      <c r="I79" s="48">
        <v>1</v>
      </c>
      <c r="J79" s="48">
        <f t="shared" si="21"/>
        <v>3</v>
      </c>
      <c r="K79" s="48">
        <v>2</v>
      </c>
      <c r="L79" s="48">
        <v>1</v>
      </c>
      <c r="M79" s="48">
        <f t="shared" si="22"/>
        <v>3</v>
      </c>
      <c r="N79" s="48">
        <f t="shared" si="18"/>
        <v>4</v>
      </c>
      <c r="O79" s="48">
        <f t="shared" si="19"/>
        <v>2</v>
      </c>
      <c r="P79" s="49">
        <f t="shared" si="23"/>
        <v>6</v>
      </c>
    </row>
    <row r="80" spans="1:16" ht="12.75">
      <c r="A80" s="38" t="s">
        <v>64</v>
      </c>
      <c r="B80" s="39" t="s">
        <v>54</v>
      </c>
      <c r="C80" s="365" t="s">
        <v>21</v>
      </c>
      <c r="D80" s="52"/>
      <c r="E80" s="240">
        <v>2</v>
      </c>
      <c r="F80" s="48">
        <v>2</v>
      </c>
      <c r="G80" s="48">
        <f t="shared" si="20"/>
        <v>4</v>
      </c>
      <c r="H80" s="48">
        <v>1</v>
      </c>
      <c r="I80" s="48">
        <v>1</v>
      </c>
      <c r="J80" s="48">
        <f t="shared" si="21"/>
        <v>2</v>
      </c>
      <c r="K80" s="48">
        <v>0</v>
      </c>
      <c r="L80" s="48">
        <v>0</v>
      </c>
      <c r="M80" s="48">
        <f t="shared" si="22"/>
        <v>0</v>
      </c>
      <c r="N80" s="48">
        <f t="shared" si="18"/>
        <v>1</v>
      </c>
      <c r="O80" s="48">
        <f t="shared" si="19"/>
        <v>1</v>
      </c>
      <c r="P80" s="49">
        <f t="shared" si="23"/>
        <v>2</v>
      </c>
    </row>
    <row r="81" spans="1:16" ht="12.75">
      <c r="A81" s="38" t="s">
        <v>65</v>
      </c>
      <c r="B81" s="39" t="s">
        <v>54</v>
      </c>
      <c r="C81" s="365" t="s">
        <v>21</v>
      </c>
      <c r="D81" s="52"/>
      <c r="E81" s="240">
        <v>3</v>
      </c>
      <c r="F81" s="48">
        <v>3</v>
      </c>
      <c r="G81" s="48">
        <f t="shared" si="20"/>
        <v>6</v>
      </c>
      <c r="H81" s="48">
        <v>1</v>
      </c>
      <c r="I81" s="48">
        <v>2</v>
      </c>
      <c r="J81" s="48">
        <f t="shared" si="21"/>
        <v>3</v>
      </c>
      <c r="K81" s="48">
        <v>2</v>
      </c>
      <c r="L81" s="48">
        <v>0</v>
      </c>
      <c r="M81" s="48">
        <f t="shared" si="22"/>
        <v>2</v>
      </c>
      <c r="N81" s="48">
        <f t="shared" si="18"/>
        <v>3</v>
      </c>
      <c r="O81" s="48">
        <f t="shared" si="19"/>
        <v>2</v>
      </c>
      <c r="P81" s="49">
        <f t="shared" si="23"/>
        <v>5</v>
      </c>
    </row>
    <row r="82" spans="1:16" ht="25.5">
      <c r="A82" s="38" t="s">
        <v>66</v>
      </c>
      <c r="B82" s="39" t="s">
        <v>56</v>
      </c>
      <c r="C82" s="365" t="s">
        <v>21</v>
      </c>
      <c r="D82" s="52"/>
      <c r="E82" s="240">
        <v>0</v>
      </c>
      <c r="F82" s="48">
        <v>0</v>
      </c>
      <c r="G82" s="48">
        <f t="shared" si="20"/>
        <v>0</v>
      </c>
      <c r="H82" s="48">
        <v>0</v>
      </c>
      <c r="I82" s="48">
        <v>0</v>
      </c>
      <c r="J82" s="48">
        <f t="shared" si="21"/>
        <v>0</v>
      </c>
      <c r="K82" s="48">
        <v>0</v>
      </c>
      <c r="L82" s="48">
        <v>0</v>
      </c>
      <c r="M82" s="48">
        <f t="shared" si="22"/>
        <v>0</v>
      </c>
      <c r="N82" s="48">
        <f t="shared" si="18"/>
        <v>0</v>
      </c>
      <c r="O82" s="48">
        <f t="shared" si="19"/>
        <v>0</v>
      </c>
      <c r="P82" s="49">
        <f t="shared" si="23"/>
        <v>0</v>
      </c>
    </row>
    <row r="83" spans="1:16" ht="13.5" thickBot="1">
      <c r="A83" s="29" t="s">
        <v>67</v>
      </c>
      <c r="B83" s="21" t="s">
        <v>54</v>
      </c>
      <c r="C83" s="384" t="s">
        <v>21</v>
      </c>
      <c r="D83" s="12"/>
      <c r="E83" s="385">
        <v>4</v>
      </c>
      <c r="F83" s="129">
        <v>1</v>
      </c>
      <c r="G83" s="129">
        <f>SUM(E83:F83)</f>
        <v>5</v>
      </c>
      <c r="H83" s="129">
        <v>3</v>
      </c>
      <c r="I83" s="129">
        <v>0</v>
      </c>
      <c r="J83" s="129">
        <f t="shared" si="21"/>
        <v>3</v>
      </c>
      <c r="K83" s="129">
        <v>0</v>
      </c>
      <c r="L83" s="129">
        <v>0</v>
      </c>
      <c r="M83" s="129">
        <f t="shared" si="22"/>
        <v>0</v>
      </c>
      <c r="N83" s="129">
        <f t="shared" si="18"/>
        <v>3</v>
      </c>
      <c r="O83" s="129">
        <f t="shared" si="19"/>
        <v>0</v>
      </c>
      <c r="P83" s="130">
        <f t="shared" si="23"/>
        <v>3</v>
      </c>
    </row>
    <row r="84" spans="1:16" ht="13.5" thickBot="1">
      <c r="A84" s="456" t="s">
        <v>34</v>
      </c>
      <c r="B84" s="456"/>
      <c r="C84" s="456"/>
      <c r="D84" s="457"/>
      <c r="E84" s="398">
        <f aca="true" t="shared" si="24" ref="E84:P84">SUM(E73:E83)</f>
        <v>27</v>
      </c>
      <c r="F84" s="398">
        <f t="shared" si="24"/>
        <v>18</v>
      </c>
      <c r="G84" s="398">
        <f t="shared" si="24"/>
        <v>45</v>
      </c>
      <c r="H84" s="398">
        <f t="shared" si="24"/>
        <v>13</v>
      </c>
      <c r="I84" s="398">
        <f t="shared" si="24"/>
        <v>9</v>
      </c>
      <c r="J84" s="398">
        <f t="shared" si="24"/>
        <v>22</v>
      </c>
      <c r="K84" s="398">
        <f t="shared" si="24"/>
        <v>8</v>
      </c>
      <c r="L84" s="398">
        <f t="shared" si="24"/>
        <v>4</v>
      </c>
      <c r="M84" s="398">
        <f t="shared" si="24"/>
        <v>12</v>
      </c>
      <c r="N84" s="398">
        <f t="shared" si="24"/>
        <v>21</v>
      </c>
      <c r="O84" s="398">
        <f t="shared" si="24"/>
        <v>13</v>
      </c>
      <c r="P84" s="398">
        <f t="shared" si="24"/>
        <v>34</v>
      </c>
    </row>
    <row r="85" spans="1:16" ht="13.5" thickBot="1">
      <c r="A85" s="81"/>
      <c r="B85" s="81"/>
      <c r="C85" s="81"/>
      <c r="D85" s="8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</row>
    <row r="86" spans="1:16" ht="13.5" thickBot="1">
      <c r="A86" s="186" t="s">
        <v>35</v>
      </c>
      <c r="B86" s="187" t="s">
        <v>52</v>
      </c>
      <c r="C86" s="188" t="s">
        <v>9</v>
      </c>
      <c r="D86" s="223"/>
      <c r="E86" s="190" t="s">
        <v>15</v>
      </c>
      <c r="F86" s="190" t="s">
        <v>16</v>
      </c>
      <c r="G86" s="190" t="s">
        <v>17</v>
      </c>
      <c r="H86" s="190" t="s">
        <v>15</v>
      </c>
      <c r="I86" s="190" t="s">
        <v>16</v>
      </c>
      <c r="J86" s="190" t="s">
        <v>17</v>
      </c>
      <c r="K86" s="190" t="s">
        <v>15</v>
      </c>
      <c r="L86" s="190" t="s">
        <v>16</v>
      </c>
      <c r="M86" s="190" t="s">
        <v>17</v>
      </c>
      <c r="N86" s="190" t="s">
        <v>15</v>
      </c>
      <c r="O86" s="190" t="s">
        <v>16</v>
      </c>
      <c r="P86" s="190" t="s">
        <v>17</v>
      </c>
    </row>
    <row r="87" spans="1:53" s="8" customFormat="1" ht="15.75" customHeight="1">
      <c r="A87" s="269" t="s">
        <v>189</v>
      </c>
      <c r="B87" s="270" t="s">
        <v>54</v>
      </c>
      <c r="C87" s="271" t="s">
        <v>21</v>
      </c>
      <c r="D87" s="112"/>
      <c r="E87" s="143">
        <v>0</v>
      </c>
      <c r="F87" s="45">
        <v>0</v>
      </c>
      <c r="G87" s="45">
        <f>SUM(E87:F87)</f>
        <v>0</v>
      </c>
      <c r="H87" s="45">
        <v>0</v>
      </c>
      <c r="I87" s="45">
        <v>0</v>
      </c>
      <c r="J87" s="45">
        <v>0</v>
      </c>
      <c r="K87" s="46">
        <v>4</v>
      </c>
      <c r="L87" s="46">
        <v>5</v>
      </c>
      <c r="M87" s="45">
        <f>SUM(K87:L87)</f>
        <v>9</v>
      </c>
      <c r="N87" s="46">
        <f>SUM(H87,K87)</f>
        <v>4</v>
      </c>
      <c r="O87" s="46">
        <f>SUM(I87,L87)</f>
        <v>5</v>
      </c>
      <c r="P87" s="127">
        <f>SUM(N87:O87)</f>
        <v>9</v>
      </c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</row>
    <row r="88" spans="1:16" ht="24.75" thickBot="1">
      <c r="A88" s="42" t="s">
        <v>238</v>
      </c>
      <c r="B88" s="43" t="s">
        <v>56</v>
      </c>
      <c r="C88" s="6" t="s">
        <v>21</v>
      </c>
      <c r="D88" s="52"/>
      <c r="E88" s="53">
        <v>4</v>
      </c>
      <c r="F88" s="54">
        <v>6</v>
      </c>
      <c r="G88" s="45">
        <f>SUM(E88:F88)</f>
        <v>10</v>
      </c>
      <c r="H88" s="47">
        <v>4</v>
      </c>
      <c r="I88" s="47">
        <v>5</v>
      </c>
      <c r="J88" s="45">
        <f>SUM(H88:I88)</f>
        <v>9</v>
      </c>
      <c r="K88" s="47">
        <v>3</v>
      </c>
      <c r="L88" s="47">
        <v>4</v>
      </c>
      <c r="M88" s="45">
        <f>SUM(K88:L88)</f>
        <v>7</v>
      </c>
      <c r="N88" s="47">
        <f>SUM(H88,K88)</f>
        <v>7</v>
      </c>
      <c r="O88" s="47">
        <f>SUM(I88,L88)</f>
        <v>9</v>
      </c>
      <c r="P88" s="127">
        <f>SUM(N88:O88)</f>
        <v>16</v>
      </c>
    </row>
    <row r="89" spans="1:16" ht="13.5" thickBot="1">
      <c r="A89" s="458" t="s">
        <v>34</v>
      </c>
      <c r="B89" s="458"/>
      <c r="C89" s="458"/>
      <c r="D89" s="459"/>
      <c r="E89" s="197">
        <f>SUM(E87:E88)</f>
        <v>4</v>
      </c>
      <c r="F89" s="197">
        <f aca="true" t="shared" si="25" ref="F89:O89">SUM(F87:F88)</f>
        <v>6</v>
      </c>
      <c r="G89" s="197">
        <f t="shared" si="25"/>
        <v>10</v>
      </c>
      <c r="H89" s="197">
        <f t="shared" si="25"/>
        <v>4</v>
      </c>
      <c r="I89" s="197">
        <f t="shared" si="25"/>
        <v>5</v>
      </c>
      <c r="J89" s="197">
        <f t="shared" si="25"/>
        <v>9</v>
      </c>
      <c r="K89" s="197">
        <f t="shared" si="25"/>
        <v>7</v>
      </c>
      <c r="L89" s="197">
        <f t="shared" si="25"/>
        <v>9</v>
      </c>
      <c r="M89" s="197">
        <f t="shared" si="25"/>
        <v>16</v>
      </c>
      <c r="N89" s="197">
        <f t="shared" si="25"/>
        <v>11</v>
      </c>
      <c r="O89" s="197">
        <f t="shared" si="25"/>
        <v>14</v>
      </c>
      <c r="P89" s="197">
        <f>SUM(P87:P88)</f>
        <v>25</v>
      </c>
    </row>
    <row r="90" spans="1:16" ht="13.5" thickBot="1">
      <c r="A90" s="460" t="s">
        <v>50</v>
      </c>
      <c r="B90" s="460"/>
      <c r="C90" s="460"/>
      <c r="D90" s="461"/>
      <c r="E90" s="198">
        <f aca="true" t="shared" si="26" ref="E90:P90">SUM(E70,E84,E89)</f>
        <v>435</v>
      </c>
      <c r="F90" s="198">
        <f t="shared" si="26"/>
        <v>437</v>
      </c>
      <c r="G90" s="198">
        <f t="shared" si="26"/>
        <v>872</v>
      </c>
      <c r="H90" s="198">
        <f t="shared" si="26"/>
        <v>138</v>
      </c>
      <c r="I90" s="198">
        <f t="shared" si="26"/>
        <v>141</v>
      </c>
      <c r="J90" s="198">
        <f t="shared" si="26"/>
        <v>279</v>
      </c>
      <c r="K90" s="198">
        <f t="shared" si="26"/>
        <v>1184</v>
      </c>
      <c r="L90" s="198">
        <f t="shared" si="26"/>
        <v>971</v>
      </c>
      <c r="M90" s="198">
        <f t="shared" si="26"/>
        <v>2155</v>
      </c>
      <c r="N90" s="198">
        <f t="shared" si="26"/>
        <v>1322</v>
      </c>
      <c r="O90" s="198">
        <f t="shared" si="26"/>
        <v>1112</v>
      </c>
      <c r="P90" s="198">
        <f t="shared" si="26"/>
        <v>2434</v>
      </c>
    </row>
    <row r="91" spans="1:16" ht="12.75">
      <c r="A91" s="74"/>
      <c r="B91" s="74"/>
      <c r="C91" s="74"/>
      <c r="D91" s="74"/>
      <c r="E91" s="325"/>
      <c r="F91" s="325"/>
      <c r="G91" s="325"/>
      <c r="H91" s="325"/>
      <c r="I91" s="325"/>
      <c r="J91" s="325"/>
      <c r="K91" s="325"/>
      <c r="L91" s="325"/>
      <c r="M91" s="325"/>
      <c r="N91" s="325"/>
      <c r="O91" s="325"/>
      <c r="P91" s="325"/>
    </row>
    <row r="92" spans="1:16" ht="13.5" thickBot="1">
      <c r="A92" s="74"/>
      <c r="B92" s="74"/>
      <c r="C92" s="74"/>
      <c r="D92" s="74"/>
      <c r="E92" s="325"/>
      <c r="F92" s="325"/>
      <c r="G92" s="325"/>
      <c r="H92" s="325"/>
      <c r="I92" s="325"/>
      <c r="J92" s="325"/>
      <c r="K92" s="325"/>
      <c r="L92" s="325"/>
      <c r="M92" s="325"/>
      <c r="N92" s="325"/>
      <c r="O92" s="325"/>
      <c r="P92" s="325"/>
    </row>
    <row r="93" spans="1:16" ht="13.5" thickBot="1">
      <c r="A93" s="468" t="s">
        <v>69</v>
      </c>
      <c r="B93" s="468"/>
      <c r="C93" s="468"/>
      <c r="D93" s="468"/>
      <c r="E93" s="468"/>
      <c r="F93" s="468"/>
      <c r="G93" s="468"/>
      <c r="H93" s="485" t="s">
        <v>6</v>
      </c>
      <c r="I93" s="485"/>
      <c r="J93" s="485"/>
      <c r="K93" s="485"/>
      <c r="L93" s="485"/>
      <c r="M93" s="485"/>
      <c r="N93" s="485"/>
      <c r="O93" s="485"/>
      <c r="P93" s="485"/>
    </row>
    <row r="94" spans="1:16" ht="13.5" thickBot="1">
      <c r="A94" s="188" t="s">
        <v>7</v>
      </c>
      <c r="B94" s="187" t="s">
        <v>52</v>
      </c>
      <c r="C94" s="188" t="s">
        <v>9</v>
      </c>
      <c r="D94" s="332"/>
      <c r="E94" s="469" t="s">
        <v>10</v>
      </c>
      <c r="F94" s="469"/>
      <c r="G94" s="469"/>
      <c r="H94" s="477" t="s">
        <v>11</v>
      </c>
      <c r="I94" s="469"/>
      <c r="J94" s="469"/>
      <c r="K94" s="469" t="s">
        <v>12</v>
      </c>
      <c r="L94" s="469"/>
      <c r="M94" s="469"/>
      <c r="N94" s="469" t="s">
        <v>13</v>
      </c>
      <c r="O94" s="469"/>
      <c r="P94" s="469"/>
    </row>
    <row r="95" spans="1:16" ht="13.5" thickBot="1">
      <c r="A95" s="188" t="s">
        <v>14</v>
      </c>
      <c r="B95" s="333"/>
      <c r="C95" s="333"/>
      <c r="D95" s="332"/>
      <c r="E95" s="334" t="s">
        <v>15</v>
      </c>
      <c r="F95" s="334" t="s">
        <v>16</v>
      </c>
      <c r="G95" s="334" t="s">
        <v>17</v>
      </c>
      <c r="H95" s="334" t="s">
        <v>15</v>
      </c>
      <c r="I95" s="334" t="s">
        <v>16</v>
      </c>
      <c r="J95" s="334" t="s">
        <v>17</v>
      </c>
      <c r="K95" s="334" t="s">
        <v>15</v>
      </c>
      <c r="L95" s="334" t="s">
        <v>16</v>
      </c>
      <c r="M95" s="334" t="s">
        <v>17</v>
      </c>
      <c r="N95" s="334" t="s">
        <v>15</v>
      </c>
      <c r="O95" s="334" t="s">
        <v>16</v>
      </c>
      <c r="P95" s="334" t="s">
        <v>17</v>
      </c>
    </row>
    <row r="96" spans="1:53" s="8" customFormat="1" ht="12.75">
      <c r="A96" s="13" t="s">
        <v>25</v>
      </c>
      <c r="B96" s="133" t="s">
        <v>70</v>
      </c>
      <c r="C96" s="134" t="s">
        <v>71</v>
      </c>
      <c r="D96" s="237"/>
      <c r="E96" s="238">
        <v>17</v>
      </c>
      <c r="F96" s="135">
        <v>20</v>
      </c>
      <c r="G96" s="135">
        <f>SUM(E96:F96)</f>
        <v>37</v>
      </c>
      <c r="H96" s="135">
        <v>24</v>
      </c>
      <c r="I96" s="135">
        <v>23</v>
      </c>
      <c r="J96" s="135">
        <f>SUM(H96:I96)</f>
        <v>47</v>
      </c>
      <c r="K96" s="135">
        <v>53</v>
      </c>
      <c r="L96" s="135">
        <v>94</v>
      </c>
      <c r="M96" s="135">
        <f>SUM(K96:L96)</f>
        <v>147</v>
      </c>
      <c r="N96" s="135">
        <f>SUM(H96,K96)</f>
        <v>77</v>
      </c>
      <c r="O96" s="135">
        <f aca="true" t="shared" si="27" ref="N96:O104">SUM(I96,L96)</f>
        <v>117</v>
      </c>
      <c r="P96" s="44">
        <f>SUM(N96:O96)</f>
        <v>194</v>
      </c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</row>
    <row r="97" spans="1:53" s="8" customFormat="1" ht="25.5">
      <c r="A97" s="14" t="s">
        <v>72</v>
      </c>
      <c r="B97" s="43" t="s">
        <v>172</v>
      </c>
      <c r="C97" s="9" t="s">
        <v>71</v>
      </c>
      <c r="D97" s="52"/>
      <c r="E97" s="240">
        <v>3</v>
      </c>
      <c r="F97" s="48">
        <v>7</v>
      </c>
      <c r="G97" s="48">
        <f aca="true" t="shared" si="28" ref="G97:G104">SUM(E97:F97)</f>
        <v>10</v>
      </c>
      <c r="H97" s="48">
        <v>5</v>
      </c>
      <c r="I97" s="48">
        <v>8</v>
      </c>
      <c r="J97" s="48">
        <f>SUM(H97:I97)</f>
        <v>13</v>
      </c>
      <c r="K97" s="48">
        <v>21</v>
      </c>
      <c r="L97" s="48">
        <v>19</v>
      </c>
      <c r="M97" s="45">
        <f>SUM(K97:L97)</f>
        <v>40</v>
      </c>
      <c r="N97" s="48">
        <f t="shared" si="27"/>
        <v>26</v>
      </c>
      <c r="O97" s="48">
        <f t="shared" si="27"/>
        <v>27</v>
      </c>
      <c r="P97" s="49">
        <f aca="true" t="shared" si="29" ref="P97:P104">SUM(N97:O97)</f>
        <v>53</v>
      </c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</row>
    <row r="98" spans="1:53" s="8" customFormat="1" ht="12.75">
      <c r="A98" s="14" t="s">
        <v>73</v>
      </c>
      <c r="B98" s="39" t="s">
        <v>74</v>
      </c>
      <c r="C98" s="10" t="s">
        <v>71</v>
      </c>
      <c r="D98" s="52"/>
      <c r="E98" s="240">
        <v>128</v>
      </c>
      <c r="F98" s="48">
        <v>155</v>
      </c>
      <c r="G98" s="48">
        <f>SUM(E98:F98)</f>
        <v>283</v>
      </c>
      <c r="H98" s="48">
        <v>70</v>
      </c>
      <c r="I98" s="48">
        <v>88</v>
      </c>
      <c r="J98" s="48">
        <f>SUM(H98:I98)</f>
        <v>158</v>
      </c>
      <c r="K98" s="48">
        <v>466</v>
      </c>
      <c r="L98" s="48">
        <v>562</v>
      </c>
      <c r="M98" s="45">
        <f aca="true" t="shared" si="30" ref="M98:M104">SUM(K98:L98)</f>
        <v>1028</v>
      </c>
      <c r="N98" s="48">
        <f>SUM(H98,K98)</f>
        <v>536</v>
      </c>
      <c r="O98" s="48">
        <f>SUM(I98,L98)</f>
        <v>650</v>
      </c>
      <c r="P98" s="49">
        <f>SUM(N98:O98)</f>
        <v>1186</v>
      </c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</row>
    <row r="99" spans="1:16" ht="12.75">
      <c r="A99" s="15" t="s">
        <v>76</v>
      </c>
      <c r="B99" s="21" t="s">
        <v>75</v>
      </c>
      <c r="C99" s="9" t="s">
        <v>71</v>
      </c>
      <c r="D99" s="12"/>
      <c r="E99" s="240">
        <v>14</v>
      </c>
      <c r="F99" s="48">
        <v>14</v>
      </c>
      <c r="G99" s="48">
        <f t="shared" si="28"/>
        <v>28</v>
      </c>
      <c r="H99" s="48">
        <v>19</v>
      </c>
      <c r="I99" s="48">
        <v>20</v>
      </c>
      <c r="J99" s="48">
        <f aca="true" t="shared" si="31" ref="J99:J104">SUM(H99:I99)</f>
        <v>39</v>
      </c>
      <c r="K99" s="48">
        <v>24</v>
      </c>
      <c r="L99" s="48">
        <v>13</v>
      </c>
      <c r="M99" s="45">
        <f t="shared" si="30"/>
        <v>37</v>
      </c>
      <c r="N99" s="48">
        <f t="shared" si="27"/>
        <v>43</v>
      </c>
      <c r="O99" s="48">
        <f t="shared" si="27"/>
        <v>33</v>
      </c>
      <c r="P99" s="49">
        <f t="shared" si="29"/>
        <v>76</v>
      </c>
    </row>
    <row r="100" spans="1:16" ht="12.75">
      <c r="A100" s="15" t="s">
        <v>191</v>
      </c>
      <c r="B100" s="21" t="s">
        <v>75</v>
      </c>
      <c r="C100" s="9" t="s">
        <v>71</v>
      </c>
      <c r="D100" s="12"/>
      <c r="E100" s="240">
        <v>0</v>
      </c>
      <c r="F100" s="48">
        <v>0</v>
      </c>
      <c r="G100" s="48">
        <f t="shared" si="28"/>
        <v>0</v>
      </c>
      <c r="H100" s="48">
        <v>0</v>
      </c>
      <c r="I100" s="48">
        <v>0</v>
      </c>
      <c r="J100" s="48">
        <f t="shared" si="31"/>
        <v>0</v>
      </c>
      <c r="K100" s="48">
        <v>2</v>
      </c>
      <c r="L100" s="48">
        <v>1</v>
      </c>
      <c r="M100" s="45">
        <f t="shared" si="30"/>
        <v>3</v>
      </c>
      <c r="N100" s="48">
        <f t="shared" si="27"/>
        <v>2</v>
      </c>
      <c r="O100" s="48">
        <f t="shared" si="27"/>
        <v>1</v>
      </c>
      <c r="P100" s="49">
        <f t="shared" si="29"/>
        <v>3</v>
      </c>
    </row>
    <row r="101" spans="1:16" ht="12.75">
      <c r="A101" s="14" t="s">
        <v>77</v>
      </c>
      <c r="B101" s="39" t="s">
        <v>75</v>
      </c>
      <c r="C101" s="10" t="s">
        <v>71</v>
      </c>
      <c r="D101" s="12"/>
      <c r="E101" s="240">
        <v>49</v>
      </c>
      <c r="F101" s="48">
        <v>36</v>
      </c>
      <c r="G101" s="48">
        <f t="shared" si="28"/>
        <v>85</v>
      </c>
      <c r="H101" s="48">
        <v>60</v>
      </c>
      <c r="I101" s="48">
        <v>42</v>
      </c>
      <c r="J101" s="48">
        <f t="shared" si="31"/>
        <v>102</v>
      </c>
      <c r="K101" s="48">
        <v>110</v>
      </c>
      <c r="L101" s="48">
        <v>118</v>
      </c>
      <c r="M101" s="45">
        <f t="shared" si="30"/>
        <v>228</v>
      </c>
      <c r="N101" s="48">
        <f t="shared" si="27"/>
        <v>170</v>
      </c>
      <c r="O101" s="48">
        <f t="shared" si="27"/>
        <v>160</v>
      </c>
      <c r="P101" s="49">
        <f>SUM(N101:O101)</f>
        <v>330</v>
      </c>
    </row>
    <row r="102" spans="1:53" s="8" customFormat="1" ht="12.75">
      <c r="A102" s="36" t="s">
        <v>78</v>
      </c>
      <c r="B102" s="41" t="s">
        <v>75</v>
      </c>
      <c r="C102" s="9" t="s">
        <v>71</v>
      </c>
      <c r="D102" s="112"/>
      <c r="E102" s="143">
        <v>15</v>
      </c>
      <c r="F102" s="45">
        <v>7</v>
      </c>
      <c r="G102" s="45">
        <f t="shared" si="28"/>
        <v>22</v>
      </c>
      <c r="H102" s="45">
        <v>21</v>
      </c>
      <c r="I102" s="45">
        <v>11</v>
      </c>
      <c r="J102" s="48">
        <f t="shared" si="31"/>
        <v>32</v>
      </c>
      <c r="K102" s="45">
        <v>40</v>
      </c>
      <c r="L102" s="45">
        <v>25</v>
      </c>
      <c r="M102" s="45">
        <f t="shared" si="30"/>
        <v>65</v>
      </c>
      <c r="N102" s="45">
        <f t="shared" si="27"/>
        <v>61</v>
      </c>
      <c r="O102" s="45">
        <f t="shared" si="27"/>
        <v>36</v>
      </c>
      <c r="P102" s="127">
        <f t="shared" si="29"/>
        <v>97</v>
      </c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</row>
    <row r="103" spans="1:16" ht="12.75">
      <c r="A103" s="15" t="s">
        <v>190</v>
      </c>
      <c r="B103" s="21" t="s">
        <v>75</v>
      </c>
      <c r="C103" s="9" t="s">
        <v>71</v>
      </c>
      <c r="D103" s="12"/>
      <c r="E103" s="240">
        <v>0</v>
      </c>
      <c r="F103" s="48">
        <v>0</v>
      </c>
      <c r="G103" s="48">
        <v>0</v>
      </c>
      <c r="H103" s="48">
        <v>0</v>
      </c>
      <c r="I103" s="48">
        <v>0</v>
      </c>
      <c r="J103" s="48">
        <f t="shared" si="31"/>
        <v>0</v>
      </c>
      <c r="K103" s="48">
        <v>2</v>
      </c>
      <c r="L103" s="48">
        <v>1</v>
      </c>
      <c r="M103" s="45">
        <f t="shared" si="30"/>
        <v>3</v>
      </c>
      <c r="N103" s="48">
        <f t="shared" si="27"/>
        <v>2</v>
      </c>
      <c r="O103" s="48">
        <f t="shared" si="27"/>
        <v>1</v>
      </c>
      <c r="P103" s="49">
        <f t="shared" si="29"/>
        <v>3</v>
      </c>
    </row>
    <row r="104" spans="1:16" ht="13.5" thickBot="1">
      <c r="A104" s="15" t="s">
        <v>79</v>
      </c>
      <c r="B104" s="21" t="s">
        <v>75</v>
      </c>
      <c r="C104" s="136" t="s">
        <v>71</v>
      </c>
      <c r="D104" s="12"/>
      <c r="E104" s="385">
        <v>15</v>
      </c>
      <c r="F104" s="129">
        <v>15</v>
      </c>
      <c r="G104" s="129">
        <f t="shared" si="28"/>
        <v>30</v>
      </c>
      <c r="H104" s="129">
        <v>19</v>
      </c>
      <c r="I104" s="129">
        <v>19</v>
      </c>
      <c r="J104" s="48">
        <f t="shared" si="31"/>
        <v>38</v>
      </c>
      <c r="K104" s="129">
        <v>58</v>
      </c>
      <c r="L104" s="129">
        <v>78</v>
      </c>
      <c r="M104" s="45">
        <f t="shared" si="30"/>
        <v>136</v>
      </c>
      <c r="N104" s="129">
        <f t="shared" si="27"/>
        <v>77</v>
      </c>
      <c r="O104" s="129">
        <f>SUM(I104,L104)</f>
        <v>97</v>
      </c>
      <c r="P104" s="130">
        <f t="shared" si="29"/>
        <v>174</v>
      </c>
    </row>
    <row r="105" spans="1:16" ht="13.5" thickBot="1">
      <c r="A105" s="456" t="s">
        <v>34</v>
      </c>
      <c r="B105" s="456"/>
      <c r="C105" s="456"/>
      <c r="D105" s="457"/>
      <c r="E105" s="373">
        <f>SUM(E96:E104)</f>
        <v>241</v>
      </c>
      <c r="F105" s="373">
        <f aca="true" t="shared" si="32" ref="F105:P105">SUM(F96:F104)</f>
        <v>254</v>
      </c>
      <c r="G105" s="373">
        <f t="shared" si="32"/>
        <v>495</v>
      </c>
      <c r="H105" s="373">
        <f t="shared" si="32"/>
        <v>218</v>
      </c>
      <c r="I105" s="373">
        <f t="shared" si="32"/>
        <v>211</v>
      </c>
      <c r="J105" s="373">
        <f t="shared" si="32"/>
        <v>429</v>
      </c>
      <c r="K105" s="373">
        <f t="shared" si="32"/>
        <v>776</v>
      </c>
      <c r="L105" s="373">
        <f t="shared" si="32"/>
        <v>911</v>
      </c>
      <c r="M105" s="373">
        <f t="shared" si="32"/>
        <v>1687</v>
      </c>
      <c r="N105" s="373">
        <f t="shared" si="32"/>
        <v>994</v>
      </c>
      <c r="O105" s="373">
        <f t="shared" si="32"/>
        <v>1122</v>
      </c>
      <c r="P105" s="373">
        <f t="shared" si="32"/>
        <v>2116</v>
      </c>
    </row>
    <row r="106" spans="1:16" ht="8.25" customHeight="1" thickBot="1">
      <c r="A106" s="81"/>
      <c r="B106" s="81"/>
      <c r="C106" s="81"/>
      <c r="D106" s="81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</row>
    <row r="107" spans="1:16" ht="13.5" thickBot="1">
      <c r="A107" s="186" t="s">
        <v>46</v>
      </c>
      <c r="B107" s="187" t="s">
        <v>52</v>
      </c>
      <c r="C107" s="188" t="s">
        <v>9</v>
      </c>
      <c r="D107" s="223"/>
      <c r="E107" s="190" t="s">
        <v>15</v>
      </c>
      <c r="F107" s="190" t="s">
        <v>16</v>
      </c>
      <c r="G107" s="190" t="s">
        <v>17</v>
      </c>
      <c r="H107" s="190" t="s">
        <v>15</v>
      </c>
      <c r="I107" s="190" t="s">
        <v>16</v>
      </c>
      <c r="J107" s="190" t="s">
        <v>17</v>
      </c>
      <c r="K107" s="190" t="s">
        <v>15</v>
      </c>
      <c r="L107" s="190" t="s">
        <v>16</v>
      </c>
      <c r="M107" s="190" t="s">
        <v>17</v>
      </c>
      <c r="N107" s="190" t="s">
        <v>15</v>
      </c>
      <c r="O107" s="190" t="s">
        <v>16</v>
      </c>
      <c r="P107" s="190" t="s">
        <v>17</v>
      </c>
    </row>
    <row r="108" spans="1:53" s="8" customFormat="1" ht="20.25" customHeight="1" thickBot="1">
      <c r="A108" s="272" t="s">
        <v>209</v>
      </c>
      <c r="B108" s="41" t="s">
        <v>74</v>
      </c>
      <c r="C108" s="9" t="s">
        <v>71</v>
      </c>
      <c r="D108" s="242"/>
      <c r="E108" s="273">
        <v>0</v>
      </c>
      <c r="F108" s="274">
        <v>0</v>
      </c>
      <c r="G108" s="274">
        <f>SUM(E108:F108)</f>
        <v>0</v>
      </c>
      <c r="H108" s="274">
        <v>0</v>
      </c>
      <c r="I108" s="274">
        <v>0</v>
      </c>
      <c r="J108" s="275">
        <f>SUM(H108,I108)</f>
        <v>0</v>
      </c>
      <c r="K108" s="276">
        <v>0</v>
      </c>
      <c r="L108" s="276">
        <v>0</v>
      </c>
      <c r="M108" s="276">
        <f>SUM(K108,L108)</f>
        <v>0</v>
      </c>
      <c r="N108" s="277">
        <f>SUM(H108,K108)</f>
        <v>0</v>
      </c>
      <c r="O108" s="277">
        <f>SUM(I108,L108)</f>
        <v>0</v>
      </c>
      <c r="P108" s="278">
        <f>SUM(N108:O108)</f>
        <v>0</v>
      </c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</row>
    <row r="109" spans="1:16" ht="13.5" thickBot="1">
      <c r="A109" s="462" t="s">
        <v>34</v>
      </c>
      <c r="B109" s="462"/>
      <c r="C109" s="462"/>
      <c r="D109" s="463"/>
      <c r="E109" s="244">
        <f aca="true" t="shared" si="33" ref="E109:P109">SUM(E108:E108)</f>
        <v>0</v>
      </c>
      <c r="F109" s="244">
        <f t="shared" si="33"/>
        <v>0</v>
      </c>
      <c r="G109" s="244">
        <f t="shared" si="33"/>
        <v>0</v>
      </c>
      <c r="H109" s="244">
        <f t="shared" si="33"/>
        <v>0</v>
      </c>
      <c r="I109" s="244">
        <f t="shared" si="33"/>
        <v>0</v>
      </c>
      <c r="J109" s="244">
        <f t="shared" si="33"/>
        <v>0</v>
      </c>
      <c r="K109" s="244">
        <f t="shared" si="33"/>
        <v>0</v>
      </c>
      <c r="L109" s="244">
        <f t="shared" si="33"/>
        <v>0</v>
      </c>
      <c r="M109" s="244">
        <f t="shared" si="33"/>
        <v>0</v>
      </c>
      <c r="N109" s="244">
        <f t="shared" si="33"/>
        <v>0</v>
      </c>
      <c r="O109" s="244">
        <f t="shared" si="33"/>
        <v>0</v>
      </c>
      <c r="P109" s="244">
        <f t="shared" si="33"/>
        <v>0</v>
      </c>
    </row>
    <row r="110" spans="1:16" ht="7.5" customHeight="1" thickBot="1">
      <c r="A110" s="81"/>
      <c r="B110" s="81"/>
      <c r="C110" s="81"/>
      <c r="D110" s="81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</row>
    <row r="111" spans="1:16" ht="13.5" thickBot="1">
      <c r="A111" s="186" t="s">
        <v>35</v>
      </c>
      <c r="B111" s="187" t="s">
        <v>52</v>
      </c>
      <c r="C111" s="188" t="s">
        <v>9</v>
      </c>
      <c r="D111" s="223"/>
      <c r="E111" s="190" t="s">
        <v>15</v>
      </c>
      <c r="F111" s="190" t="s">
        <v>16</v>
      </c>
      <c r="G111" s="190" t="s">
        <v>17</v>
      </c>
      <c r="H111" s="190" t="s">
        <v>15</v>
      </c>
      <c r="I111" s="190" t="s">
        <v>16</v>
      </c>
      <c r="J111" s="190" t="s">
        <v>17</v>
      </c>
      <c r="K111" s="190" t="s">
        <v>15</v>
      </c>
      <c r="L111" s="190" t="s">
        <v>16</v>
      </c>
      <c r="M111" s="190" t="s">
        <v>17</v>
      </c>
      <c r="N111" s="190" t="s">
        <v>15</v>
      </c>
      <c r="O111" s="190" t="s">
        <v>16</v>
      </c>
      <c r="P111" s="190" t="s">
        <v>17</v>
      </c>
    </row>
    <row r="112" spans="1:16" ht="12.75">
      <c r="A112" s="272" t="s">
        <v>80</v>
      </c>
      <c r="B112" s="41" t="s">
        <v>74</v>
      </c>
      <c r="C112" s="136" t="s">
        <v>71</v>
      </c>
      <c r="D112" s="239"/>
      <c r="E112" s="279">
        <v>0</v>
      </c>
      <c r="F112" s="137">
        <v>0</v>
      </c>
      <c r="G112" s="137">
        <f>SUM(E112:F112)</f>
        <v>0</v>
      </c>
      <c r="H112" s="137">
        <v>0</v>
      </c>
      <c r="I112" s="137">
        <v>0</v>
      </c>
      <c r="J112" s="129">
        <f>SUM(H112,I112)</f>
        <v>0</v>
      </c>
      <c r="K112" s="138">
        <v>24</v>
      </c>
      <c r="L112" s="138">
        <v>21</v>
      </c>
      <c r="M112" s="138">
        <f>SUM(K112,L112)</f>
        <v>45</v>
      </c>
      <c r="N112" s="31">
        <f aca="true" t="shared" si="34" ref="N112:O115">SUM(H112,K112)</f>
        <v>24</v>
      </c>
      <c r="O112" s="31">
        <f t="shared" si="34"/>
        <v>21</v>
      </c>
      <c r="P112" s="280">
        <f>SUM(N112:O112)</f>
        <v>45</v>
      </c>
    </row>
    <row r="113" spans="1:16" ht="19.5" customHeight="1">
      <c r="A113" s="300" t="s">
        <v>215</v>
      </c>
      <c r="B113" s="39" t="s">
        <v>216</v>
      </c>
      <c r="C113" s="10" t="s">
        <v>71</v>
      </c>
      <c r="D113" s="234"/>
      <c r="E113" s="240">
        <v>0</v>
      </c>
      <c r="F113" s="48">
        <v>0</v>
      </c>
      <c r="G113" s="48">
        <v>0</v>
      </c>
      <c r="H113" s="48">
        <v>0</v>
      </c>
      <c r="I113" s="48">
        <v>0</v>
      </c>
      <c r="J113" s="48">
        <f>SUM(H113,I113)</f>
        <v>0</v>
      </c>
      <c r="K113" s="64">
        <v>0</v>
      </c>
      <c r="L113" s="64">
        <v>4</v>
      </c>
      <c r="M113" s="138">
        <f>SUM(K113,L113)</f>
        <v>4</v>
      </c>
      <c r="N113" s="47">
        <v>0</v>
      </c>
      <c r="O113" s="47">
        <f t="shared" si="34"/>
        <v>4</v>
      </c>
      <c r="P113" s="49">
        <f>SUM(N113:O113)</f>
        <v>4</v>
      </c>
    </row>
    <row r="114" spans="1:16" ht="19.5" customHeight="1">
      <c r="A114" s="328" t="s">
        <v>68</v>
      </c>
      <c r="B114" s="77" t="s">
        <v>216</v>
      </c>
      <c r="C114" s="10" t="s">
        <v>71</v>
      </c>
      <c r="D114" s="234"/>
      <c r="E114" s="240">
        <v>0</v>
      </c>
      <c r="F114" s="48">
        <v>0</v>
      </c>
      <c r="G114" s="48">
        <v>0</v>
      </c>
      <c r="H114" s="48">
        <v>0</v>
      </c>
      <c r="I114" s="48">
        <v>0</v>
      </c>
      <c r="J114" s="48">
        <f>SUM(H114,I114)</f>
        <v>0</v>
      </c>
      <c r="K114" s="64">
        <v>0</v>
      </c>
      <c r="L114" s="64">
        <v>4</v>
      </c>
      <c r="M114" s="138">
        <f>SUM(K114,L114)</f>
        <v>4</v>
      </c>
      <c r="N114" s="47">
        <v>0</v>
      </c>
      <c r="O114" s="47">
        <f>SUM(I114,L114)</f>
        <v>4</v>
      </c>
      <c r="P114" s="49">
        <f>SUM(N114:O114)</f>
        <v>4</v>
      </c>
    </row>
    <row r="115" spans="1:16" ht="13.5" thickBot="1">
      <c r="A115" s="29" t="s">
        <v>81</v>
      </c>
      <c r="B115" s="21" t="s">
        <v>75</v>
      </c>
      <c r="C115" s="136" t="s">
        <v>71</v>
      </c>
      <c r="D115" s="239"/>
      <c r="E115" s="241">
        <v>0</v>
      </c>
      <c r="F115" s="139">
        <v>0</v>
      </c>
      <c r="G115" s="48">
        <v>0</v>
      </c>
      <c r="H115" s="31">
        <v>0</v>
      </c>
      <c r="I115" s="31">
        <v>0</v>
      </c>
      <c r="J115" s="137">
        <f>SUM(H115:I115)</f>
        <v>0</v>
      </c>
      <c r="K115" s="31">
        <v>3</v>
      </c>
      <c r="L115" s="31">
        <v>8</v>
      </c>
      <c r="M115" s="138">
        <f>SUM(K115,L115)</f>
        <v>11</v>
      </c>
      <c r="N115" s="46">
        <f t="shared" si="34"/>
        <v>3</v>
      </c>
      <c r="O115" s="46">
        <f t="shared" si="34"/>
        <v>8</v>
      </c>
      <c r="P115" s="127">
        <f>SUM(N115:O115)</f>
        <v>11</v>
      </c>
    </row>
    <row r="116" spans="1:16" ht="13.5" thickBot="1">
      <c r="A116" s="462" t="s">
        <v>34</v>
      </c>
      <c r="B116" s="462"/>
      <c r="C116" s="462"/>
      <c r="D116" s="463"/>
      <c r="E116" s="197">
        <f>SUM(E112:E115)</f>
        <v>0</v>
      </c>
      <c r="F116" s="197">
        <f aca="true" t="shared" si="35" ref="F116:O116">SUM(F112:F115)</f>
        <v>0</v>
      </c>
      <c r="G116" s="197">
        <f t="shared" si="35"/>
        <v>0</v>
      </c>
      <c r="H116" s="197">
        <f t="shared" si="35"/>
        <v>0</v>
      </c>
      <c r="I116" s="197">
        <f t="shared" si="35"/>
        <v>0</v>
      </c>
      <c r="J116" s="197">
        <f t="shared" si="35"/>
        <v>0</v>
      </c>
      <c r="K116" s="197">
        <f t="shared" si="35"/>
        <v>27</v>
      </c>
      <c r="L116" s="197">
        <f t="shared" si="35"/>
        <v>37</v>
      </c>
      <c r="M116" s="197">
        <f t="shared" si="35"/>
        <v>64</v>
      </c>
      <c r="N116" s="197">
        <f t="shared" si="35"/>
        <v>27</v>
      </c>
      <c r="O116" s="197">
        <f t="shared" si="35"/>
        <v>37</v>
      </c>
      <c r="P116" s="197">
        <f>SUM(P112:P115)</f>
        <v>64</v>
      </c>
    </row>
    <row r="117" spans="1:16" ht="9.75" customHeight="1" thickBot="1">
      <c r="A117" s="140"/>
      <c r="B117" s="140"/>
      <c r="C117" s="140"/>
      <c r="D117" s="140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</row>
    <row r="118" spans="1:16" ht="13.5" thickBot="1">
      <c r="A118" s="185" t="s">
        <v>48</v>
      </c>
      <c r="B118" s="187" t="s">
        <v>52</v>
      </c>
      <c r="C118" s="188" t="s">
        <v>9</v>
      </c>
      <c r="D118" s="243"/>
      <c r="E118" s="190" t="s">
        <v>15</v>
      </c>
      <c r="F118" s="190" t="s">
        <v>16</v>
      </c>
      <c r="G118" s="190" t="s">
        <v>17</v>
      </c>
      <c r="H118" s="190" t="s">
        <v>15</v>
      </c>
      <c r="I118" s="190" t="s">
        <v>16</v>
      </c>
      <c r="J118" s="190" t="s">
        <v>17</v>
      </c>
      <c r="K118" s="190" t="s">
        <v>15</v>
      </c>
      <c r="L118" s="190" t="s">
        <v>16</v>
      </c>
      <c r="M118" s="190" t="s">
        <v>17</v>
      </c>
      <c r="N118" s="190" t="s">
        <v>15</v>
      </c>
      <c r="O118" s="190" t="s">
        <v>16</v>
      </c>
      <c r="P118" s="190" t="s">
        <v>17</v>
      </c>
    </row>
    <row r="119" spans="1:16" ht="12.75" customHeight="1">
      <c r="A119" s="40" t="s">
        <v>82</v>
      </c>
      <c r="B119" s="41" t="s">
        <v>74</v>
      </c>
      <c r="C119" s="9" t="s">
        <v>71</v>
      </c>
      <c r="D119" s="242"/>
      <c r="E119" s="236">
        <v>2</v>
      </c>
      <c r="F119" s="46">
        <v>4</v>
      </c>
      <c r="G119" s="46">
        <f>SUM(E119:F119)</f>
        <v>6</v>
      </c>
      <c r="H119" s="46">
        <v>2</v>
      </c>
      <c r="I119" s="46">
        <v>4</v>
      </c>
      <c r="J119" s="46">
        <f>SUM(H119:I119)</f>
        <v>6</v>
      </c>
      <c r="K119" s="46">
        <v>10</v>
      </c>
      <c r="L119" s="46">
        <v>5</v>
      </c>
      <c r="M119" s="46">
        <f>SUM(K119:L119)</f>
        <v>15</v>
      </c>
      <c r="N119" s="46">
        <f>SUM(H119,K119)</f>
        <v>12</v>
      </c>
      <c r="O119" s="46">
        <f>SUM(I119,L119)</f>
        <v>9</v>
      </c>
      <c r="P119" s="141">
        <f>SUM(N119:O119)</f>
        <v>21</v>
      </c>
    </row>
    <row r="120" spans="1:16" ht="13.5" thickBot="1">
      <c r="A120" s="38" t="s">
        <v>84</v>
      </c>
      <c r="B120" s="50" t="s">
        <v>85</v>
      </c>
      <c r="C120" s="6" t="s">
        <v>21</v>
      </c>
      <c r="D120" s="234"/>
      <c r="E120" s="226">
        <v>0</v>
      </c>
      <c r="F120" s="47">
        <v>0</v>
      </c>
      <c r="G120" s="46">
        <f>SUM(E120:F120)</f>
        <v>0</v>
      </c>
      <c r="H120" s="47">
        <v>0</v>
      </c>
      <c r="I120" s="47">
        <v>0</v>
      </c>
      <c r="J120" s="46">
        <f>SUM(H120:I120)</f>
        <v>0</v>
      </c>
      <c r="K120" s="47">
        <v>27</v>
      </c>
      <c r="L120" s="47">
        <v>25</v>
      </c>
      <c r="M120" s="46">
        <f>SUM(K120:L120)</f>
        <v>52</v>
      </c>
      <c r="N120" s="47">
        <f>SUM(H120,K120)</f>
        <v>27</v>
      </c>
      <c r="O120" s="47">
        <f>SUM(I120,L120)</f>
        <v>25</v>
      </c>
      <c r="P120" s="141">
        <f>SUM(N120:O120)</f>
        <v>52</v>
      </c>
    </row>
    <row r="121" spans="1:16" ht="13.5" thickBot="1">
      <c r="A121" s="458" t="s">
        <v>34</v>
      </c>
      <c r="B121" s="458"/>
      <c r="C121" s="458"/>
      <c r="D121" s="459"/>
      <c r="E121" s="197">
        <f>SUM(E119:E120)</f>
        <v>2</v>
      </c>
      <c r="F121" s="197">
        <f aca="true" t="shared" si="36" ref="F121:P121">SUM(F119:F120)</f>
        <v>4</v>
      </c>
      <c r="G121" s="197">
        <f t="shared" si="36"/>
        <v>6</v>
      </c>
      <c r="H121" s="197">
        <f t="shared" si="36"/>
        <v>2</v>
      </c>
      <c r="I121" s="197">
        <f t="shared" si="36"/>
        <v>4</v>
      </c>
      <c r="J121" s="197">
        <f t="shared" si="36"/>
        <v>6</v>
      </c>
      <c r="K121" s="197">
        <f t="shared" si="36"/>
        <v>37</v>
      </c>
      <c r="L121" s="197">
        <f t="shared" si="36"/>
        <v>30</v>
      </c>
      <c r="M121" s="197">
        <f t="shared" si="36"/>
        <v>67</v>
      </c>
      <c r="N121" s="197">
        <f t="shared" si="36"/>
        <v>39</v>
      </c>
      <c r="O121" s="197">
        <f t="shared" si="36"/>
        <v>34</v>
      </c>
      <c r="P121" s="197">
        <f t="shared" si="36"/>
        <v>73</v>
      </c>
    </row>
    <row r="122" spans="1:16" ht="13.5" thickBot="1">
      <c r="A122" s="460" t="s">
        <v>50</v>
      </c>
      <c r="B122" s="460"/>
      <c r="C122" s="460"/>
      <c r="D122" s="461"/>
      <c r="E122" s="199">
        <f aca="true" t="shared" si="37" ref="E122:P122">SUM(E105,E116,E121,E109)</f>
        <v>243</v>
      </c>
      <c r="F122" s="199">
        <f t="shared" si="37"/>
        <v>258</v>
      </c>
      <c r="G122" s="199">
        <f t="shared" si="37"/>
        <v>501</v>
      </c>
      <c r="H122" s="199">
        <f t="shared" si="37"/>
        <v>220</v>
      </c>
      <c r="I122" s="199">
        <f t="shared" si="37"/>
        <v>215</v>
      </c>
      <c r="J122" s="199">
        <f t="shared" si="37"/>
        <v>435</v>
      </c>
      <c r="K122" s="199">
        <f t="shared" si="37"/>
        <v>840</v>
      </c>
      <c r="L122" s="199">
        <f t="shared" si="37"/>
        <v>978</v>
      </c>
      <c r="M122" s="199">
        <f t="shared" si="37"/>
        <v>1818</v>
      </c>
      <c r="N122" s="199">
        <f t="shared" si="37"/>
        <v>1060</v>
      </c>
      <c r="O122" s="199">
        <f t="shared" si="37"/>
        <v>1193</v>
      </c>
      <c r="P122" s="199">
        <f t="shared" si="37"/>
        <v>2253</v>
      </c>
    </row>
    <row r="123" spans="1:16" ht="11.25" customHeight="1" thickBot="1">
      <c r="A123" s="79"/>
      <c r="B123" s="79"/>
      <c r="C123" s="79"/>
      <c r="D123" s="79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</row>
    <row r="124" spans="1:16" ht="11.25" customHeight="1" thickBot="1">
      <c r="A124" s="501" t="s">
        <v>86</v>
      </c>
      <c r="B124" s="501"/>
      <c r="C124" s="501"/>
      <c r="D124" s="501"/>
      <c r="E124" s="501"/>
      <c r="F124" s="501"/>
      <c r="G124" s="501"/>
      <c r="H124" s="478" t="s">
        <v>6</v>
      </c>
      <c r="I124" s="478"/>
      <c r="J124" s="478"/>
      <c r="K124" s="478"/>
      <c r="L124" s="478"/>
      <c r="M124" s="478"/>
      <c r="N124" s="478"/>
      <c r="O124" s="478"/>
      <c r="P124" s="478"/>
    </row>
    <row r="125" spans="1:16" ht="13.5" thickBot="1">
      <c r="A125" s="186" t="s">
        <v>7</v>
      </c>
      <c r="B125" s="331" t="s">
        <v>52</v>
      </c>
      <c r="C125" s="186" t="s">
        <v>9</v>
      </c>
      <c r="D125" s="189"/>
      <c r="E125" s="500" t="s">
        <v>10</v>
      </c>
      <c r="F125" s="500"/>
      <c r="G125" s="500"/>
      <c r="H125" s="502" t="s">
        <v>11</v>
      </c>
      <c r="I125" s="500"/>
      <c r="J125" s="500"/>
      <c r="K125" s="500" t="s">
        <v>12</v>
      </c>
      <c r="L125" s="500"/>
      <c r="M125" s="500"/>
      <c r="N125" s="500" t="s">
        <v>13</v>
      </c>
      <c r="O125" s="500"/>
      <c r="P125" s="500"/>
    </row>
    <row r="126" spans="1:16" ht="10.5" customHeight="1" thickBot="1">
      <c r="A126" s="186" t="s">
        <v>14</v>
      </c>
      <c r="B126" s="189"/>
      <c r="C126" s="189"/>
      <c r="D126" s="189"/>
      <c r="E126" s="190" t="s">
        <v>15</v>
      </c>
      <c r="F126" s="190" t="s">
        <v>16</v>
      </c>
      <c r="G126" s="190" t="s">
        <v>17</v>
      </c>
      <c r="H126" s="190" t="s">
        <v>15</v>
      </c>
      <c r="I126" s="190" t="s">
        <v>16</v>
      </c>
      <c r="J126" s="190" t="s">
        <v>17</v>
      </c>
      <c r="K126" s="190" t="s">
        <v>15</v>
      </c>
      <c r="L126" s="190" t="s">
        <v>16</v>
      </c>
      <c r="M126" s="190" t="s">
        <v>17</v>
      </c>
      <c r="N126" s="190" t="s">
        <v>15</v>
      </c>
      <c r="O126" s="190" t="s">
        <v>16</v>
      </c>
      <c r="P126" s="190" t="s">
        <v>17</v>
      </c>
    </row>
    <row r="127" spans="1:16" ht="12.75">
      <c r="A127" s="386" t="s">
        <v>25</v>
      </c>
      <c r="B127" s="301" t="s">
        <v>87</v>
      </c>
      <c r="C127" s="404" t="s">
        <v>88</v>
      </c>
      <c r="D127" s="387"/>
      <c r="E127" s="254">
        <v>17</v>
      </c>
      <c r="F127" s="30">
        <v>23</v>
      </c>
      <c r="G127" s="30">
        <f>SUM(E127:F127)</f>
        <v>40</v>
      </c>
      <c r="H127" s="30">
        <v>29</v>
      </c>
      <c r="I127" s="30">
        <v>38</v>
      </c>
      <c r="J127" s="30">
        <f>SUM(H127:I127)</f>
        <v>67</v>
      </c>
      <c r="K127" s="30">
        <v>91</v>
      </c>
      <c r="L127" s="30">
        <v>121</v>
      </c>
      <c r="M127" s="30">
        <f>SUM(K127:L127)</f>
        <v>212</v>
      </c>
      <c r="N127" s="30">
        <f>SUM(H127,K127)</f>
        <v>120</v>
      </c>
      <c r="O127" s="30">
        <f>SUM(I127,L127)</f>
        <v>159</v>
      </c>
      <c r="P127" s="219">
        <f>SUM(N127:O127)</f>
        <v>279</v>
      </c>
    </row>
    <row r="128" spans="1:16" ht="12.75" customHeight="1">
      <c r="A128" s="305" t="s">
        <v>154</v>
      </c>
      <c r="B128" s="424" t="s">
        <v>89</v>
      </c>
      <c r="C128" s="7" t="s">
        <v>88</v>
      </c>
      <c r="D128" s="388"/>
      <c r="E128" s="226">
        <v>7</v>
      </c>
      <c r="F128" s="47">
        <v>9</v>
      </c>
      <c r="G128" s="47">
        <f>SUM(E128:F128)</f>
        <v>16</v>
      </c>
      <c r="H128" s="47">
        <v>9</v>
      </c>
      <c r="I128" s="47">
        <v>11</v>
      </c>
      <c r="J128" s="47">
        <f>SUM(H128:I128)</f>
        <v>20</v>
      </c>
      <c r="K128" s="47">
        <v>50</v>
      </c>
      <c r="L128" s="47">
        <v>37</v>
      </c>
      <c r="M128" s="47">
        <f>SUM(K128:L128)</f>
        <v>87</v>
      </c>
      <c r="N128" s="47">
        <f aca="true" t="shared" si="38" ref="N128:O139">SUM(H128,K128)</f>
        <v>59</v>
      </c>
      <c r="O128" s="47">
        <f t="shared" si="38"/>
        <v>48</v>
      </c>
      <c r="P128" s="292">
        <f>SUM(N128:O128)</f>
        <v>107</v>
      </c>
    </row>
    <row r="129" spans="1:53" s="8" customFormat="1" ht="12.75" customHeight="1">
      <c r="A129" s="305" t="s">
        <v>19</v>
      </c>
      <c r="B129" s="424" t="s">
        <v>89</v>
      </c>
      <c r="C129" s="7" t="s">
        <v>88</v>
      </c>
      <c r="D129" s="388"/>
      <c r="E129" s="226">
        <v>97</v>
      </c>
      <c r="F129" s="47">
        <v>100</v>
      </c>
      <c r="G129" s="47">
        <f aca="true" t="shared" si="39" ref="G129:G141">SUM(E129:F129)</f>
        <v>197</v>
      </c>
      <c r="H129" s="47">
        <v>51</v>
      </c>
      <c r="I129" s="47">
        <v>50</v>
      </c>
      <c r="J129" s="47">
        <f aca="true" t="shared" si="40" ref="J129:J141">SUM(H129:I129)</f>
        <v>101</v>
      </c>
      <c r="K129" s="47">
        <v>192</v>
      </c>
      <c r="L129" s="47">
        <v>224</v>
      </c>
      <c r="M129" s="47">
        <f aca="true" t="shared" si="41" ref="M129:M141">SUM(K129:L129)</f>
        <v>416</v>
      </c>
      <c r="N129" s="47">
        <f t="shared" si="38"/>
        <v>243</v>
      </c>
      <c r="O129" s="47">
        <f t="shared" si="38"/>
        <v>274</v>
      </c>
      <c r="P129" s="292">
        <f aca="true" t="shared" si="42" ref="P129:P141">SUM(N129:O129)</f>
        <v>517</v>
      </c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</row>
    <row r="130" spans="1:53" s="8" customFormat="1" ht="12.75" customHeight="1">
      <c r="A130" s="28" t="s">
        <v>90</v>
      </c>
      <c r="B130" s="424" t="s">
        <v>89</v>
      </c>
      <c r="C130" s="160" t="s">
        <v>88</v>
      </c>
      <c r="D130" s="165"/>
      <c r="E130" s="232">
        <v>27</v>
      </c>
      <c r="F130" s="71">
        <v>36</v>
      </c>
      <c r="G130" s="47">
        <f t="shared" si="39"/>
        <v>63</v>
      </c>
      <c r="H130" s="71">
        <v>16</v>
      </c>
      <c r="I130" s="71">
        <v>18</v>
      </c>
      <c r="J130" s="47">
        <f t="shared" si="40"/>
        <v>34</v>
      </c>
      <c r="K130" s="71">
        <v>53</v>
      </c>
      <c r="L130" s="71">
        <v>87</v>
      </c>
      <c r="M130" s="47">
        <f t="shared" si="41"/>
        <v>140</v>
      </c>
      <c r="N130" s="46">
        <f t="shared" si="38"/>
        <v>69</v>
      </c>
      <c r="O130" s="46">
        <f t="shared" si="38"/>
        <v>105</v>
      </c>
      <c r="P130" s="292">
        <f t="shared" si="42"/>
        <v>174</v>
      </c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</row>
    <row r="131" spans="1:53" s="8" customFormat="1" ht="12.75" customHeight="1">
      <c r="A131" s="305" t="s">
        <v>23</v>
      </c>
      <c r="B131" s="424" t="s">
        <v>89</v>
      </c>
      <c r="C131" s="7" t="s">
        <v>88</v>
      </c>
      <c r="D131" s="388"/>
      <c r="E131" s="226">
        <v>26</v>
      </c>
      <c r="F131" s="47">
        <v>63</v>
      </c>
      <c r="G131" s="47">
        <f t="shared" si="39"/>
        <v>89</v>
      </c>
      <c r="H131" s="47">
        <v>22</v>
      </c>
      <c r="I131" s="47">
        <v>37</v>
      </c>
      <c r="J131" s="47">
        <f t="shared" si="40"/>
        <v>59</v>
      </c>
      <c r="K131" s="47">
        <v>93</v>
      </c>
      <c r="L131" s="47">
        <v>196</v>
      </c>
      <c r="M131" s="47">
        <f t="shared" si="41"/>
        <v>289</v>
      </c>
      <c r="N131" s="47">
        <f t="shared" si="38"/>
        <v>115</v>
      </c>
      <c r="O131" s="47">
        <f t="shared" si="38"/>
        <v>233</v>
      </c>
      <c r="P131" s="292">
        <f t="shared" si="42"/>
        <v>348</v>
      </c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</row>
    <row r="132" spans="1:16" ht="12.75">
      <c r="A132" s="305" t="s">
        <v>219</v>
      </c>
      <c r="B132" s="22" t="s">
        <v>174</v>
      </c>
      <c r="C132" s="7" t="s">
        <v>88</v>
      </c>
      <c r="D132" s="388"/>
      <c r="E132" s="232">
        <v>89</v>
      </c>
      <c r="F132" s="71">
        <v>134</v>
      </c>
      <c r="G132" s="47">
        <f t="shared" si="39"/>
        <v>223</v>
      </c>
      <c r="H132" s="71">
        <v>46</v>
      </c>
      <c r="I132" s="71">
        <v>41</v>
      </c>
      <c r="J132" s="47">
        <f t="shared" si="40"/>
        <v>87</v>
      </c>
      <c r="K132" s="71">
        <v>74</v>
      </c>
      <c r="L132" s="71">
        <v>68</v>
      </c>
      <c r="M132" s="47">
        <f t="shared" si="41"/>
        <v>142</v>
      </c>
      <c r="N132" s="46">
        <f>SUM(H132,K132)</f>
        <v>120</v>
      </c>
      <c r="O132" s="46">
        <f>SUM(I132,L132)</f>
        <v>109</v>
      </c>
      <c r="P132" s="292">
        <f t="shared" si="42"/>
        <v>229</v>
      </c>
    </row>
    <row r="133" spans="1:16" ht="12.75">
      <c r="A133" s="305" t="s">
        <v>22</v>
      </c>
      <c r="B133" s="22" t="s">
        <v>91</v>
      </c>
      <c r="C133" s="7" t="s">
        <v>88</v>
      </c>
      <c r="D133" s="388"/>
      <c r="E133" s="226">
        <v>85</v>
      </c>
      <c r="F133" s="47">
        <v>86</v>
      </c>
      <c r="G133" s="47">
        <f t="shared" si="39"/>
        <v>171</v>
      </c>
      <c r="H133" s="47">
        <v>55</v>
      </c>
      <c r="I133" s="47">
        <v>63</v>
      </c>
      <c r="J133" s="47">
        <f t="shared" si="40"/>
        <v>118</v>
      </c>
      <c r="K133" s="47">
        <v>234</v>
      </c>
      <c r="L133" s="47">
        <v>313</v>
      </c>
      <c r="M133" s="47">
        <f t="shared" si="41"/>
        <v>547</v>
      </c>
      <c r="N133" s="47">
        <f t="shared" si="38"/>
        <v>289</v>
      </c>
      <c r="O133" s="47">
        <f t="shared" si="38"/>
        <v>376</v>
      </c>
      <c r="P133" s="292">
        <f t="shared" si="42"/>
        <v>665</v>
      </c>
    </row>
    <row r="134" spans="1:16" ht="12.75">
      <c r="A134" s="305" t="s">
        <v>24</v>
      </c>
      <c r="B134" s="22" t="s">
        <v>91</v>
      </c>
      <c r="C134" s="7" t="s">
        <v>88</v>
      </c>
      <c r="D134" s="388"/>
      <c r="E134" s="226">
        <v>56</v>
      </c>
      <c r="F134" s="47">
        <v>19</v>
      </c>
      <c r="G134" s="47">
        <f t="shared" si="39"/>
        <v>75</v>
      </c>
      <c r="H134" s="47">
        <v>42</v>
      </c>
      <c r="I134" s="47">
        <v>13</v>
      </c>
      <c r="J134" s="47">
        <f t="shared" si="40"/>
        <v>55</v>
      </c>
      <c r="K134" s="47">
        <v>156</v>
      </c>
      <c r="L134" s="47">
        <v>53</v>
      </c>
      <c r="M134" s="47">
        <f t="shared" si="41"/>
        <v>209</v>
      </c>
      <c r="N134" s="47">
        <f t="shared" si="38"/>
        <v>198</v>
      </c>
      <c r="O134" s="47">
        <f t="shared" si="38"/>
        <v>66</v>
      </c>
      <c r="P134" s="292">
        <f t="shared" si="42"/>
        <v>264</v>
      </c>
    </row>
    <row r="135" spans="1:53" s="8" customFormat="1" ht="12.75">
      <c r="A135" s="405" t="s">
        <v>92</v>
      </c>
      <c r="B135" s="406" t="s">
        <v>93</v>
      </c>
      <c r="C135" s="407" t="s">
        <v>94</v>
      </c>
      <c r="D135" s="408"/>
      <c r="E135" s="208">
        <v>121</v>
      </c>
      <c r="F135" s="31">
        <v>25</v>
      </c>
      <c r="G135" s="47">
        <f t="shared" si="39"/>
        <v>146</v>
      </c>
      <c r="H135" s="31">
        <v>117</v>
      </c>
      <c r="I135" s="31">
        <v>21</v>
      </c>
      <c r="J135" s="47">
        <f t="shared" si="40"/>
        <v>138</v>
      </c>
      <c r="K135" s="31">
        <v>325</v>
      </c>
      <c r="L135" s="31">
        <v>74</v>
      </c>
      <c r="M135" s="47">
        <f t="shared" si="41"/>
        <v>399</v>
      </c>
      <c r="N135" s="46">
        <f t="shared" si="38"/>
        <v>442</v>
      </c>
      <c r="O135" s="46">
        <f t="shared" si="38"/>
        <v>95</v>
      </c>
      <c r="P135" s="292">
        <f t="shared" si="42"/>
        <v>537</v>
      </c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</row>
    <row r="136" spans="1:53" s="8" customFormat="1" ht="12.75">
      <c r="A136" s="28" t="s">
        <v>95</v>
      </c>
      <c r="B136" s="23" t="s">
        <v>93</v>
      </c>
      <c r="C136" s="160" t="s">
        <v>94</v>
      </c>
      <c r="D136" s="165"/>
      <c r="E136" s="232">
        <v>29</v>
      </c>
      <c r="F136" s="71">
        <v>2</v>
      </c>
      <c r="G136" s="47">
        <f t="shared" si="39"/>
        <v>31</v>
      </c>
      <c r="H136" s="71">
        <v>1</v>
      </c>
      <c r="I136" s="71">
        <v>27</v>
      </c>
      <c r="J136" s="47">
        <f t="shared" si="40"/>
        <v>28</v>
      </c>
      <c r="K136" s="71">
        <v>26</v>
      </c>
      <c r="L136" s="71">
        <v>85</v>
      </c>
      <c r="M136" s="47">
        <f t="shared" si="41"/>
        <v>111</v>
      </c>
      <c r="N136" s="46">
        <f t="shared" si="38"/>
        <v>27</v>
      </c>
      <c r="O136" s="46">
        <f t="shared" si="38"/>
        <v>112</v>
      </c>
      <c r="P136" s="292">
        <f t="shared" si="42"/>
        <v>139</v>
      </c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</row>
    <row r="137" spans="1:53" s="8" customFormat="1" ht="12.75">
      <c r="A137" s="305" t="s">
        <v>96</v>
      </c>
      <c r="B137" s="22" t="s">
        <v>97</v>
      </c>
      <c r="C137" s="7" t="s">
        <v>88</v>
      </c>
      <c r="D137" s="388">
        <v>41</v>
      </c>
      <c r="E137" s="226">
        <v>82</v>
      </c>
      <c r="F137" s="47">
        <v>89</v>
      </c>
      <c r="G137" s="47">
        <f t="shared" si="39"/>
        <v>171</v>
      </c>
      <c r="H137" s="47">
        <v>38</v>
      </c>
      <c r="I137" s="47">
        <v>39</v>
      </c>
      <c r="J137" s="47">
        <f t="shared" si="40"/>
        <v>77</v>
      </c>
      <c r="K137" s="47">
        <v>264</v>
      </c>
      <c r="L137" s="47">
        <v>308</v>
      </c>
      <c r="M137" s="47">
        <f t="shared" si="41"/>
        <v>572</v>
      </c>
      <c r="N137" s="47">
        <f t="shared" si="38"/>
        <v>302</v>
      </c>
      <c r="O137" s="47">
        <f t="shared" si="38"/>
        <v>347</v>
      </c>
      <c r="P137" s="292">
        <f t="shared" si="42"/>
        <v>649</v>
      </c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</row>
    <row r="138" spans="1:16" ht="12.75">
      <c r="A138" s="409" t="s">
        <v>98</v>
      </c>
      <c r="B138" s="170" t="s">
        <v>226</v>
      </c>
      <c r="C138" s="171" t="s">
        <v>88</v>
      </c>
      <c r="D138" s="202"/>
      <c r="E138" s="236">
        <v>8</v>
      </c>
      <c r="F138" s="46">
        <v>11</v>
      </c>
      <c r="G138" s="47">
        <f t="shared" si="39"/>
        <v>19</v>
      </c>
      <c r="H138" s="46">
        <v>7</v>
      </c>
      <c r="I138" s="46">
        <v>10</v>
      </c>
      <c r="J138" s="47">
        <f t="shared" si="40"/>
        <v>17</v>
      </c>
      <c r="K138" s="46">
        <v>20</v>
      </c>
      <c r="L138" s="46">
        <v>17</v>
      </c>
      <c r="M138" s="47">
        <f t="shared" si="41"/>
        <v>37</v>
      </c>
      <c r="N138" s="46">
        <f t="shared" si="38"/>
        <v>27</v>
      </c>
      <c r="O138" s="46">
        <f t="shared" si="38"/>
        <v>27</v>
      </c>
      <c r="P138" s="292">
        <f t="shared" si="42"/>
        <v>54</v>
      </c>
    </row>
    <row r="139" spans="1:53" s="8" customFormat="1" ht="12.75">
      <c r="A139" s="403" t="s">
        <v>100</v>
      </c>
      <c r="B139" s="410" t="s">
        <v>226</v>
      </c>
      <c r="C139" s="171" t="s">
        <v>88</v>
      </c>
      <c r="D139" s="202"/>
      <c r="E139" s="236">
        <v>27</v>
      </c>
      <c r="F139" s="46">
        <v>24</v>
      </c>
      <c r="G139" s="47">
        <f t="shared" si="39"/>
        <v>51</v>
      </c>
      <c r="H139" s="46">
        <v>24</v>
      </c>
      <c r="I139" s="46">
        <v>22</v>
      </c>
      <c r="J139" s="47">
        <f t="shared" si="40"/>
        <v>46</v>
      </c>
      <c r="K139" s="46">
        <v>79</v>
      </c>
      <c r="L139" s="46">
        <v>68</v>
      </c>
      <c r="M139" s="47">
        <f t="shared" si="41"/>
        <v>147</v>
      </c>
      <c r="N139" s="46">
        <f t="shared" si="38"/>
        <v>103</v>
      </c>
      <c r="O139" s="46">
        <f>SUM(I139,L139)</f>
        <v>90</v>
      </c>
      <c r="P139" s="292">
        <f t="shared" si="42"/>
        <v>193</v>
      </c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</row>
    <row r="140" spans="1:16" ht="12.75">
      <c r="A140" s="305" t="s">
        <v>168</v>
      </c>
      <c r="B140" s="411" t="s">
        <v>167</v>
      </c>
      <c r="C140" s="7" t="s">
        <v>88</v>
      </c>
      <c r="D140" s="388"/>
      <c r="E140" s="226">
        <v>44</v>
      </c>
      <c r="F140" s="47">
        <v>86</v>
      </c>
      <c r="G140" s="47">
        <f t="shared" si="39"/>
        <v>130</v>
      </c>
      <c r="H140" s="47">
        <v>23</v>
      </c>
      <c r="I140" s="47">
        <v>61</v>
      </c>
      <c r="J140" s="47">
        <f t="shared" si="40"/>
        <v>84</v>
      </c>
      <c r="K140" s="47">
        <v>134</v>
      </c>
      <c r="L140" s="47">
        <v>298</v>
      </c>
      <c r="M140" s="47">
        <f t="shared" si="41"/>
        <v>432</v>
      </c>
      <c r="N140" s="47">
        <f>SUM(H140,K140)</f>
        <v>157</v>
      </c>
      <c r="O140" s="47">
        <f>SUM(I140,L140)</f>
        <v>359</v>
      </c>
      <c r="P140" s="292">
        <f t="shared" si="42"/>
        <v>516</v>
      </c>
    </row>
    <row r="141" spans="1:16" ht="12.75" customHeight="1" thickBot="1">
      <c r="A141" s="28" t="s">
        <v>192</v>
      </c>
      <c r="B141" s="412" t="s">
        <v>167</v>
      </c>
      <c r="C141" s="160" t="s">
        <v>88</v>
      </c>
      <c r="D141" s="165"/>
      <c r="E141" s="232">
        <v>0</v>
      </c>
      <c r="F141" s="71">
        <v>0</v>
      </c>
      <c r="G141" s="47">
        <f t="shared" si="39"/>
        <v>0</v>
      </c>
      <c r="H141" s="71">
        <v>0</v>
      </c>
      <c r="I141" s="71">
        <v>0</v>
      </c>
      <c r="J141" s="47">
        <f t="shared" si="40"/>
        <v>0</v>
      </c>
      <c r="K141" s="71">
        <v>60</v>
      </c>
      <c r="L141" s="71">
        <v>101</v>
      </c>
      <c r="M141" s="47">
        <f t="shared" si="41"/>
        <v>161</v>
      </c>
      <c r="N141" s="71">
        <f>SUM(H141,K141)</f>
        <v>60</v>
      </c>
      <c r="O141" s="71">
        <f>SUM(I141,L141)</f>
        <v>101</v>
      </c>
      <c r="P141" s="292">
        <f t="shared" si="42"/>
        <v>161</v>
      </c>
    </row>
    <row r="142" spans="1:16" ht="13.5" thickBot="1">
      <c r="A142" s="458" t="s">
        <v>34</v>
      </c>
      <c r="B142" s="458"/>
      <c r="C142" s="458"/>
      <c r="D142" s="459"/>
      <c r="E142" s="197">
        <f>SUM(E127:E141)</f>
        <v>715</v>
      </c>
      <c r="F142" s="197">
        <f aca="true" t="shared" si="43" ref="F142:P142">SUM(F127:F141)</f>
        <v>707</v>
      </c>
      <c r="G142" s="197">
        <f t="shared" si="43"/>
        <v>1422</v>
      </c>
      <c r="H142" s="197">
        <f t="shared" si="43"/>
        <v>480</v>
      </c>
      <c r="I142" s="197">
        <f t="shared" si="43"/>
        <v>451</v>
      </c>
      <c r="J142" s="197">
        <f t="shared" si="43"/>
        <v>931</v>
      </c>
      <c r="K142" s="197">
        <f t="shared" si="43"/>
        <v>1851</v>
      </c>
      <c r="L142" s="197">
        <f t="shared" si="43"/>
        <v>2050</v>
      </c>
      <c r="M142" s="197">
        <f t="shared" si="43"/>
        <v>3901</v>
      </c>
      <c r="N142" s="197">
        <f t="shared" si="43"/>
        <v>2331</v>
      </c>
      <c r="O142" s="197">
        <f t="shared" si="43"/>
        <v>2501</v>
      </c>
      <c r="P142" s="197">
        <f t="shared" si="43"/>
        <v>4832</v>
      </c>
    </row>
    <row r="143" spans="1:16" ht="13.5" thickBot="1">
      <c r="A143" s="186" t="s">
        <v>35</v>
      </c>
      <c r="B143" s="331" t="s">
        <v>52</v>
      </c>
      <c r="C143" s="186" t="s">
        <v>9</v>
      </c>
      <c r="D143" s="189"/>
      <c r="E143" s="190" t="s">
        <v>15</v>
      </c>
      <c r="F143" s="190" t="s">
        <v>16</v>
      </c>
      <c r="G143" s="190" t="s">
        <v>17</v>
      </c>
      <c r="H143" s="190" t="s">
        <v>15</v>
      </c>
      <c r="I143" s="190" t="s">
        <v>16</v>
      </c>
      <c r="J143" s="190" t="s">
        <v>17</v>
      </c>
      <c r="K143" s="190" t="s">
        <v>15</v>
      </c>
      <c r="L143" s="190" t="s">
        <v>16</v>
      </c>
      <c r="M143" s="190" t="s">
        <v>17</v>
      </c>
      <c r="N143" s="190" t="s">
        <v>15</v>
      </c>
      <c r="O143" s="190" t="s">
        <v>16</v>
      </c>
      <c r="P143" s="190" t="s">
        <v>17</v>
      </c>
    </row>
    <row r="144" spans="1:16" ht="12.75">
      <c r="A144" s="169" t="s">
        <v>101</v>
      </c>
      <c r="B144" s="424" t="s">
        <v>89</v>
      </c>
      <c r="C144" s="201" t="s">
        <v>88</v>
      </c>
      <c r="D144" s="202"/>
      <c r="E144" s="236">
        <v>0</v>
      </c>
      <c r="F144" s="46">
        <v>0</v>
      </c>
      <c r="G144" s="46">
        <f>SUM(E144:F144)</f>
        <v>0</v>
      </c>
      <c r="H144" s="46">
        <v>0</v>
      </c>
      <c r="I144" s="46">
        <v>0</v>
      </c>
      <c r="J144" s="46">
        <f>SUM(H144:I144)</f>
        <v>0</v>
      </c>
      <c r="K144" s="46">
        <v>0</v>
      </c>
      <c r="L144" s="46">
        <v>0</v>
      </c>
      <c r="M144" s="46">
        <f>SUM(K144:L144)</f>
        <v>0</v>
      </c>
      <c r="N144" s="46">
        <f aca="true" t="shared" si="44" ref="N144:O152">SUM(H144,K144)</f>
        <v>0</v>
      </c>
      <c r="O144" s="46">
        <f t="shared" si="44"/>
        <v>0</v>
      </c>
      <c r="P144" s="141">
        <f>SUM(N144:O144)</f>
        <v>0</v>
      </c>
    </row>
    <row r="145" spans="1:16" ht="12.75">
      <c r="A145" s="169" t="s">
        <v>102</v>
      </c>
      <c r="B145" s="424" t="s">
        <v>89</v>
      </c>
      <c r="C145" s="201" t="s">
        <v>88</v>
      </c>
      <c r="D145" s="388"/>
      <c r="E145" s="236">
        <v>0</v>
      </c>
      <c r="F145" s="46">
        <v>0</v>
      </c>
      <c r="G145" s="46">
        <f>SUM(E145:F145)</f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f>SUM(K145:L145)</f>
        <v>0</v>
      </c>
      <c r="N145" s="46">
        <f t="shared" si="44"/>
        <v>0</v>
      </c>
      <c r="O145" s="46">
        <f t="shared" si="44"/>
        <v>0</v>
      </c>
      <c r="P145" s="141">
        <f aca="true" t="shared" si="45" ref="P145:P152">SUM(N145:O145)</f>
        <v>0</v>
      </c>
    </row>
    <row r="146" spans="1:16" ht="12.75">
      <c r="A146" s="67" t="s">
        <v>103</v>
      </c>
      <c r="B146" s="424" t="s">
        <v>89</v>
      </c>
      <c r="C146" s="155" t="s">
        <v>88</v>
      </c>
      <c r="D146" s="388"/>
      <c r="E146" s="53">
        <v>10</v>
      </c>
      <c r="F146" s="54">
        <v>15</v>
      </c>
      <c r="G146" s="46">
        <f aca="true" t="shared" si="46" ref="G146:G152">SUM(E146:F146)</f>
        <v>25</v>
      </c>
      <c r="H146" s="47">
        <v>10</v>
      </c>
      <c r="I146" s="47">
        <v>14</v>
      </c>
      <c r="J146" s="46">
        <f>SUM(H146:I146)</f>
        <v>24</v>
      </c>
      <c r="K146" s="47">
        <v>4</v>
      </c>
      <c r="L146" s="47">
        <v>6</v>
      </c>
      <c r="M146" s="46">
        <f aca="true" t="shared" si="47" ref="M146:M152">SUM(K146:L146)</f>
        <v>10</v>
      </c>
      <c r="N146" s="47">
        <f t="shared" si="44"/>
        <v>14</v>
      </c>
      <c r="O146" s="47">
        <f t="shared" si="44"/>
        <v>20</v>
      </c>
      <c r="P146" s="141">
        <f t="shared" si="45"/>
        <v>34</v>
      </c>
    </row>
    <row r="147" spans="1:53" s="8" customFormat="1" ht="12.75">
      <c r="A147" s="159" t="s">
        <v>36</v>
      </c>
      <c r="B147" s="424" t="s">
        <v>89</v>
      </c>
      <c r="C147" s="177" t="s">
        <v>88</v>
      </c>
      <c r="D147" s="388"/>
      <c r="E147" s="145">
        <v>0</v>
      </c>
      <c r="F147" s="146">
        <v>0</v>
      </c>
      <c r="G147" s="46">
        <v>0</v>
      </c>
      <c r="H147" s="71">
        <v>0</v>
      </c>
      <c r="I147" s="71">
        <v>0</v>
      </c>
      <c r="J147" s="46">
        <v>0</v>
      </c>
      <c r="K147" s="71">
        <v>0</v>
      </c>
      <c r="L147" s="71">
        <v>0</v>
      </c>
      <c r="M147" s="46">
        <f t="shared" si="47"/>
        <v>0</v>
      </c>
      <c r="N147" s="71">
        <f t="shared" si="44"/>
        <v>0</v>
      </c>
      <c r="O147" s="71">
        <f t="shared" si="44"/>
        <v>0</v>
      </c>
      <c r="P147" s="141">
        <f t="shared" si="45"/>
        <v>0</v>
      </c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</row>
    <row r="148" spans="1:16" ht="12.75">
      <c r="A148" s="67" t="s">
        <v>37</v>
      </c>
      <c r="B148" s="80" t="s">
        <v>91</v>
      </c>
      <c r="C148" s="155" t="s">
        <v>88</v>
      </c>
      <c r="D148" s="388"/>
      <c r="E148" s="53">
        <v>0</v>
      </c>
      <c r="F148" s="54">
        <v>0</v>
      </c>
      <c r="G148" s="47">
        <f>SUM(E148:F148)</f>
        <v>0</v>
      </c>
      <c r="H148" s="47">
        <v>0</v>
      </c>
      <c r="I148" s="47">
        <v>0</v>
      </c>
      <c r="J148" s="47">
        <f>SUM(H148:I148)</f>
        <v>0</v>
      </c>
      <c r="K148" s="47">
        <v>14</v>
      </c>
      <c r="L148" s="47">
        <v>18</v>
      </c>
      <c r="M148" s="47">
        <f t="shared" si="47"/>
        <v>32</v>
      </c>
      <c r="N148" s="47">
        <f t="shared" si="44"/>
        <v>14</v>
      </c>
      <c r="O148" s="47">
        <f t="shared" si="44"/>
        <v>18</v>
      </c>
      <c r="P148" s="292">
        <f t="shared" si="45"/>
        <v>32</v>
      </c>
    </row>
    <row r="149" spans="1:53" s="8" customFormat="1" ht="12.75">
      <c r="A149" s="67" t="s">
        <v>207</v>
      </c>
      <c r="B149" s="80" t="s">
        <v>208</v>
      </c>
      <c r="C149" s="155" t="s">
        <v>88</v>
      </c>
      <c r="D149" s="388"/>
      <c r="E149" s="53">
        <v>0</v>
      </c>
      <c r="F149" s="54">
        <v>0</v>
      </c>
      <c r="G149" s="47">
        <v>0</v>
      </c>
      <c r="H149" s="47">
        <v>0</v>
      </c>
      <c r="I149" s="47">
        <v>0</v>
      </c>
      <c r="J149" s="47">
        <f>SUM(H149:I149)</f>
        <v>0</v>
      </c>
      <c r="K149" s="47">
        <v>22</v>
      </c>
      <c r="L149" s="47">
        <v>6</v>
      </c>
      <c r="M149" s="47">
        <f t="shared" si="47"/>
        <v>28</v>
      </c>
      <c r="N149" s="47">
        <f t="shared" si="44"/>
        <v>22</v>
      </c>
      <c r="O149" s="47">
        <f t="shared" si="44"/>
        <v>6</v>
      </c>
      <c r="P149" s="292">
        <f t="shared" si="45"/>
        <v>28</v>
      </c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8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</row>
    <row r="150" spans="1:16" ht="12.75">
      <c r="A150" s="413" t="s">
        <v>104</v>
      </c>
      <c r="B150" s="414" t="s">
        <v>97</v>
      </c>
      <c r="C150" s="415" t="s">
        <v>88</v>
      </c>
      <c r="D150" s="416"/>
      <c r="E150" s="55">
        <v>10</v>
      </c>
      <c r="F150" s="56">
        <v>8</v>
      </c>
      <c r="G150" s="57">
        <v>18</v>
      </c>
      <c r="H150" s="57">
        <v>6</v>
      </c>
      <c r="I150" s="57">
        <v>6</v>
      </c>
      <c r="J150" s="57">
        <f>SUM(H150:I150)</f>
        <v>12</v>
      </c>
      <c r="K150" s="57">
        <v>5</v>
      </c>
      <c r="L150" s="57">
        <v>3</v>
      </c>
      <c r="M150" s="57">
        <f t="shared" si="47"/>
        <v>8</v>
      </c>
      <c r="N150" s="57">
        <f t="shared" si="44"/>
        <v>11</v>
      </c>
      <c r="O150" s="57">
        <f t="shared" si="44"/>
        <v>9</v>
      </c>
      <c r="P150" s="417">
        <f t="shared" si="45"/>
        <v>20</v>
      </c>
    </row>
    <row r="151" spans="1:53" s="8" customFormat="1" ht="12.75">
      <c r="A151" s="418" t="s">
        <v>238</v>
      </c>
      <c r="B151" s="414" t="s">
        <v>93</v>
      </c>
      <c r="C151" s="415" t="s">
        <v>94</v>
      </c>
      <c r="D151" s="416"/>
      <c r="E151" s="55">
        <v>4</v>
      </c>
      <c r="F151" s="56">
        <v>1</v>
      </c>
      <c r="G151" s="57">
        <f t="shared" si="46"/>
        <v>5</v>
      </c>
      <c r="H151" s="57">
        <v>2</v>
      </c>
      <c r="I151" s="57">
        <v>1</v>
      </c>
      <c r="J151" s="57">
        <f>SUM(H151:I151)</f>
        <v>3</v>
      </c>
      <c r="K151" s="57">
        <v>6</v>
      </c>
      <c r="L151" s="57">
        <v>1</v>
      </c>
      <c r="M151" s="57">
        <f t="shared" si="47"/>
        <v>7</v>
      </c>
      <c r="N151" s="57">
        <f t="shared" si="44"/>
        <v>8</v>
      </c>
      <c r="O151" s="57">
        <f t="shared" si="44"/>
        <v>2</v>
      </c>
      <c r="P151" s="417">
        <f t="shared" si="45"/>
        <v>10</v>
      </c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8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</row>
    <row r="152" spans="1:53" s="8" customFormat="1" ht="13.5" thickBot="1">
      <c r="A152" s="419" t="s">
        <v>105</v>
      </c>
      <c r="B152" s="420" t="s">
        <v>99</v>
      </c>
      <c r="C152" s="421" t="s">
        <v>88</v>
      </c>
      <c r="D152" s="422"/>
      <c r="E152" s="217">
        <v>2</v>
      </c>
      <c r="F152" s="218">
        <v>0</v>
      </c>
      <c r="G152" s="218">
        <f t="shared" si="46"/>
        <v>2</v>
      </c>
      <c r="H152" s="218">
        <v>1</v>
      </c>
      <c r="I152" s="218">
        <v>0</v>
      </c>
      <c r="J152" s="218">
        <f>SUM(H152:I152)</f>
        <v>1</v>
      </c>
      <c r="K152" s="218">
        <v>1</v>
      </c>
      <c r="L152" s="218">
        <v>2</v>
      </c>
      <c r="M152" s="218">
        <f t="shared" si="47"/>
        <v>3</v>
      </c>
      <c r="N152" s="218">
        <f t="shared" si="44"/>
        <v>2</v>
      </c>
      <c r="O152" s="218">
        <f t="shared" si="44"/>
        <v>2</v>
      </c>
      <c r="P152" s="423">
        <f t="shared" si="45"/>
        <v>4</v>
      </c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8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</row>
    <row r="153" spans="1:16" ht="13.5" thickBot="1">
      <c r="A153" s="458" t="s">
        <v>34</v>
      </c>
      <c r="B153" s="458"/>
      <c r="C153" s="458"/>
      <c r="D153" s="458"/>
      <c r="E153" s="197">
        <f aca="true" t="shared" si="48" ref="E153:P153">SUM(E144:E152)</f>
        <v>26</v>
      </c>
      <c r="F153" s="197">
        <f t="shared" si="48"/>
        <v>24</v>
      </c>
      <c r="G153" s="197">
        <f t="shared" si="48"/>
        <v>50</v>
      </c>
      <c r="H153" s="197">
        <f t="shared" si="48"/>
        <v>19</v>
      </c>
      <c r="I153" s="197">
        <f t="shared" si="48"/>
        <v>21</v>
      </c>
      <c r="J153" s="197">
        <f t="shared" si="48"/>
        <v>40</v>
      </c>
      <c r="K153" s="197">
        <f>SUM(K144:K152)</f>
        <v>52</v>
      </c>
      <c r="L153" s="197">
        <f t="shared" si="48"/>
        <v>36</v>
      </c>
      <c r="M153" s="197">
        <f t="shared" si="48"/>
        <v>88</v>
      </c>
      <c r="N153" s="197">
        <f t="shared" si="48"/>
        <v>71</v>
      </c>
      <c r="O153" s="197">
        <f t="shared" si="48"/>
        <v>57</v>
      </c>
      <c r="P153" s="197">
        <f t="shared" si="48"/>
        <v>128</v>
      </c>
    </row>
    <row r="154" spans="1:16" ht="9" customHeight="1" thickBot="1">
      <c r="A154" s="149"/>
      <c r="B154" s="149"/>
      <c r="C154" s="149"/>
      <c r="D154" s="149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1:16" ht="13.5" thickBot="1">
      <c r="A155" s="186" t="s">
        <v>48</v>
      </c>
      <c r="B155" s="187" t="s">
        <v>52</v>
      </c>
      <c r="C155" s="188" t="s">
        <v>9</v>
      </c>
      <c r="D155" s="223"/>
      <c r="E155" s="190" t="s">
        <v>15</v>
      </c>
      <c r="F155" s="190" t="s">
        <v>16</v>
      </c>
      <c r="G155" s="190" t="s">
        <v>17</v>
      </c>
      <c r="H155" s="190" t="s">
        <v>15</v>
      </c>
      <c r="I155" s="190" t="s">
        <v>16</v>
      </c>
      <c r="J155" s="190" t="s">
        <v>17</v>
      </c>
      <c r="K155" s="190" t="s">
        <v>15</v>
      </c>
      <c r="L155" s="190" t="s">
        <v>16</v>
      </c>
      <c r="M155" s="190" t="s">
        <v>17</v>
      </c>
      <c r="N155" s="190" t="s">
        <v>15</v>
      </c>
      <c r="O155" s="190" t="s">
        <v>16</v>
      </c>
      <c r="P155" s="190" t="s">
        <v>17</v>
      </c>
    </row>
    <row r="156" spans="1:16" ht="26.25" thickBot="1">
      <c r="A156" s="40" t="s">
        <v>106</v>
      </c>
      <c r="B156" s="41" t="s">
        <v>107</v>
      </c>
      <c r="C156" s="6" t="s">
        <v>108</v>
      </c>
      <c r="D156" s="242"/>
      <c r="E156" s="236">
        <v>0</v>
      </c>
      <c r="F156" s="46">
        <v>0</v>
      </c>
      <c r="G156" s="48">
        <v>0</v>
      </c>
      <c r="H156" s="46">
        <v>0</v>
      </c>
      <c r="I156" s="46">
        <v>0</v>
      </c>
      <c r="J156" s="47">
        <f>SUM(H156:I156)</f>
        <v>0</v>
      </c>
      <c r="K156" s="46">
        <v>0</v>
      </c>
      <c r="L156" s="46">
        <v>0</v>
      </c>
      <c r="M156" s="47">
        <v>0</v>
      </c>
      <c r="N156" s="46">
        <v>0</v>
      </c>
      <c r="O156" s="46">
        <f>SUM(I156,L156)</f>
        <v>0</v>
      </c>
      <c r="P156" s="219">
        <f>SUM(N156:O156)</f>
        <v>0</v>
      </c>
    </row>
    <row r="157" spans="1:16" ht="13.5" thickBot="1">
      <c r="A157" s="458" t="s">
        <v>34</v>
      </c>
      <c r="B157" s="458"/>
      <c r="C157" s="458"/>
      <c r="D157" s="459"/>
      <c r="E157" s="195">
        <f>E156</f>
        <v>0</v>
      </c>
      <c r="F157" s="195">
        <f>F156</f>
        <v>0</v>
      </c>
      <c r="G157" s="195">
        <f>G156</f>
        <v>0</v>
      </c>
      <c r="H157" s="195">
        <f>H156</f>
        <v>0</v>
      </c>
      <c r="I157" s="195">
        <f aca="true" t="shared" si="49" ref="I157:P157">SUM(I156:I156)</f>
        <v>0</v>
      </c>
      <c r="J157" s="195">
        <f t="shared" si="49"/>
        <v>0</v>
      </c>
      <c r="K157" s="195">
        <f t="shared" si="49"/>
        <v>0</v>
      </c>
      <c r="L157" s="195">
        <f t="shared" si="49"/>
        <v>0</v>
      </c>
      <c r="M157" s="195">
        <f t="shared" si="49"/>
        <v>0</v>
      </c>
      <c r="N157" s="195">
        <f t="shared" si="49"/>
        <v>0</v>
      </c>
      <c r="O157" s="195">
        <f t="shared" si="49"/>
        <v>0</v>
      </c>
      <c r="P157" s="195">
        <f t="shared" si="49"/>
        <v>0</v>
      </c>
    </row>
    <row r="158" spans="1:16" ht="13.5" thickBot="1">
      <c r="A158" s="456" t="s">
        <v>50</v>
      </c>
      <c r="B158" s="456"/>
      <c r="C158" s="456"/>
      <c r="D158" s="457"/>
      <c r="E158" s="199">
        <f aca="true" t="shared" si="50" ref="E158:P158">SUM(E142,E153,E157)</f>
        <v>741</v>
      </c>
      <c r="F158" s="199">
        <f t="shared" si="50"/>
        <v>731</v>
      </c>
      <c r="G158" s="199">
        <f t="shared" si="50"/>
        <v>1472</v>
      </c>
      <c r="H158" s="199">
        <f t="shared" si="50"/>
        <v>499</v>
      </c>
      <c r="I158" s="199">
        <f t="shared" si="50"/>
        <v>472</v>
      </c>
      <c r="J158" s="199">
        <f t="shared" si="50"/>
        <v>971</v>
      </c>
      <c r="K158" s="199">
        <f t="shared" si="50"/>
        <v>1903</v>
      </c>
      <c r="L158" s="199">
        <f t="shared" si="50"/>
        <v>2086</v>
      </c>
      <c r="M158" s="199">
        <f t="shared" si="50"/>
        <v>3989</v>
      </c>
      <c r="N158" s="199">
        <f t="shared" si="50"/>
        <v>2402</v>
      </c>
      <c r="O158" s="199">
        <f t="shared" si="50"/>
        <v>2558</v>
      </c>
      <c r="P158" s="199">
        <f t="shared" si="50"/>
        <v>4960</v>
      </c>
    </row>
    <row r="159" spans="1:16" ht="9.75" customHeight="1" thickBot="1">
      <c r="A159" s="79"/>
      <c r="B159" s="79"/>
      <c r="C159" s="79"/>
      <c r="D159" s="79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</row>
    <row r="160" spans="1:16" ht="13.5" thickBot="1">
      <c r="A160" s="468" t="s">
        <v>109</v>
      </c>
      <c r="B160" s="468"/>
      <c r="C160" s="468"/>
      <c r="D160" s="468"/>
      <c r="E160" s="468"/>
      <c r="F160" s="468"/>
      <c r="G160" s="468"/>
      <c r="H160" s="478" t="s">
        <v>6</v>
      </c>
      <c r="I160" s="478"/>
      <c r="J160" s="478"/>
      <c r="K160" s="478"/>
      <c r="L160" s="478"/>
      <c r="M160" s="478"/>
      <c r="N160" s="478"/>
      <c r="O160" s="478"/>
      <c r="P160" s="478"/>
    </row>
    <row r="161" spans="1:16" ht="13.5" thickBot="1">
      <c r="A161" s="186" t="s">
        <v>7</v>
      </c>
      <c r="B161" s="187" t="s">
        <v>52</v>
      </c>
      <c r="C161" s="188" t="s">
        <v>9</v>
      </c>
      <c r="D161" s="223"/>
      <c r="E161" s="469" t="s">
        <v>10</v>
      </c>
      <c r="F161" s="469"/>
      <c r="G161" s="469"/>
      <c r="H161" s="477" t="s">
        <v>11</v>
      </c>
      <c r="I161" s="469"/>
      <c r="J161" s="469"/>
      <c r="K161" s="469" t="s">
        <v>12</v>
      </c>
      <c r="L161" s="469"/>
      <c r="M161" s="469"/>
      <c r="N161" s="469" t="s">
        <v>13</v>
      </c>
      <c r="O161" s="469"/>
      <c r="P161" s="469"/>
    </row>
    <row r="162" spans="1:16" ht="13.5" thickBot="1">
      <c r="A162" s="186" t="s">
        <v>14</v>
      </c>
      <c r="B162" s="189"/>
      <c r="C162" s="189"/>
      <c r="D162" s="223"/>
      <c r="E162" s="190" t="s">
        <v>15</v>
      </c>
      <c r="F162" s="190" t="s">
        <v>16</v>
      </c>
      <c r="G162" s="190" t="s">
        <v>17</v>
      </c>
      <c r="H162" s="190" t="s">
        <v>15</v>
      </c>
      <c r="I162" s="190" t="s">
        <v>16</v>
      </c>
      <c r="J162" s="190" t="s">
        <v>17</v>
      </c>
      <c r="K162" s="190" t="s">
        <v>15</v>
      </c>
      <c r="L162" s="190" t="s">
        <v>16</v>
      </c>
      <c r="M162" s="190" t="s">
        <v>17</v>
      </c>
      <c r="N162" s="190" t="s">
        <v>15</v>
      </c>
      <c r="O162" s="190" t="s">
        <v>16</v>
      </c>
      <c r="P162" s="190" t="s">
        <v>17</v>
      </c>
    </row>
    <row r="163" spans="1:16" ht="12.75">
      <c r="A163" s="169" t="s">
        <v>170</v>
      </c>
      <c r="B163" s="37" t="s">
        <v>111</v>
      </c>
      <c r="C163" s="171" t="s">
        <v>112</v>
      </c>
      <c r="D163" s="245"/>
      <c r="E163" s="246">
        <v>0</v>
      </c>
      <c r="F163" s="20">
        <v>0</v>
      </c>
      <c r="G163" s="20">
        <f>SUM(E163:F163)</f>
        <v>0</v>
      </c>
      <c r="H163" s="16">
        <v>0</v>
      </c>
      <c r="I163" s="16">
        <v>0</v>
      </c>
      <c r="J163" s="16">
        <f>SUM(H163,I163)</f>
        <v>0</v>
      </c>
      <c r="K163" s="16">
        <v>0</v>
      </c>
      <c r="L163" s="16">
        <v>0</v>
      </c>
      <c r="M163" s="16">
        <f>SUM(K163:L163)</f>
        <v>0</v>
      </c>
      <c r="N163" s="16">
        <f>SUM(H163,K163)</f>
        <v>0</v>
      </c>
      <c r="O163" s="16">
        <f>SUM(I163,L163)</f>
        <v>0</v>
      </c>
      <c r="P163" s="17">
        <f>SUM(N163:O163)</f>
        <v>0</v>
      </c>
    </row>
    <row r="164" spans="1:53" s="8" customFormat="1" ht="13.5" thickBot="1">
      <c r="A164" s="15" t="s">
        <v>110</v>
      </c>
      <c r="B164" s="50" t="s">
        <v>111</v>
      </c>
      <c r="C164" s="144" t="s">
        <v>112</v>
      </c>
      <c r="D164" s="12"/>
      <c r="E164" s="247">
        <v>113</v>
      </c>
      <c r="F164" s="118">
        <v>24</v>
      </c>
      <c r="G164" s="118">
        <f>SUM(E164:F164)</f>
        <v>137</v>
      </c>
      <c r="H164" s="24">
        <v>107</v>
      </c>
      <c r="I164" s="24">
        <v>17</v>
      </c>
      <c r="J164" s="129">
        <f>SUM(H164:I164)</f>
        <v>124</v>
      </c>
      <c r="K164" s="24">
        <v>292</v>
      </c>
      <c r="L164" s="24">
        <v>60</v>
      </c>
      <c r="M164" s="118">
        <f>SUM(K164:L164)</f>
        <v>352</v>
      </c>
      <c r="N164" s="24">
        <f>SUM(H164,K164)</f>
        <v>399</v>
      </c>
      <c r="O164" s="24">
        <f>SUM(I164,L164)</f>
        <v>77</v>
      </c>
      <c r="P164" s="200">
        <f>SUM(N164:O164)</f>
        <v>476</v>
      </c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8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</row>
    <row r="165" spans="1:53" s="8" customFormat="1" ht="13.5" thickBot="1">
      <c r="A165" s="492" t="s">
        <v>34</v>
      </c>
      <c r="B165" s="492"/>
      <c r="C165" s="492"/>
      <c r="D165" s="493"/>
      <c r="E165" s="193">
        <f aca="true" t="shared" si="51" ref="E165:P165">SUM(E163:E164)</f>
        <v>113</v>
      </c>
      <c r="F165" s="193">
        <f t="shared" si="51"/>
        <v>24</v>
      </c>
      <c r="G165" s="193">
        <f t="shared" si="51"/>
        <v>137</v>
      </c>
      <c r="H165" s="193">
        <f t="shared" si="51"/>
        <v>107</v>
      </c>
      <c r="I165" s="193">
        <f t="shared" si="51"/>
        <v>17</v>
      </c>
      <c r="J165" s="193">
        <f t="shared" si="51"/>
        <v>124</v>
      </c>
      <c r="K165" s="193">
        <f t="shared" si="51"/>
        <v>292</v>
      </c>
      <c r="L165" s="193">
        <f t="shared" si="51"/>
        <v>60</v>
      </c>
      <c r="M165" s="193">
        <f t="shared" si="51"/>
        <v>352</v>
      </c>
      <c r="N165" s="193">
        <f t="shared" si="51"/>
        <v>399</v>
      </c>
      <c r="O165" s="193">
        <f t="shared" si="51"/>
        <v>77</v>
      </c>
      <c r="P165" s="193">
        <f t="shared" si="51"/>
        <v>476</v>
      </c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8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</row>
    <row r="166" spans="1:16" ht="7.5" customHeight="1" thickBot="1">
      <c r="A166" s="81"/>
      <c r="B166" s="81"/>
      <c r="C166" s="81"/>
      <c r="D166" s="81"/>
      <c r="E166" s="120"/>
      <c r="F166" s="120"/>
      <c r="G166" s="132"/>
      <c r="H166" s="120"/>
      <c r="I166" s="120"/>
      <c r="J166" s="132"/>
      <c r="K166" s="120"/>
      <c r="L166" s="120"/>
      <c r="M166" s="132"/>
      <c r="N166" s="120"/>
      <c r="O166" s="120"/>
      <c r="P166" s="132"/>
    </row>
    <row r="167" spans="1:16" ht="13.5" thickBot="1">
      <c r="A167" s="186" t="s">
        <v>35</v>
      </c>
      <c r="B167" s="187" t="s">
        <v>52</v>
      </c>
      <c r="C167" s="188" t="s">
        <v>9</v>
      </c>
      <c r="D167" s="223"/>
      <c r="E167" s="190" t="s">
        <v>15</v>
      </c>
      <c r="F167" s="190" t="s">
        <v>16</v>
      </c>
      <c r="G167" s="190" t="s">
        <v>17</v>
      </c>
      <c r="H167" s="190" t="s">
        <v>15</v>
      </c>
      <c r="I167" s="190" t="s">
        <v>16</v>
      </c>
      <c r="J167" s="190" t="s">
        <v>17</v>
      </c>
      <c r="K167" s="190" t="s">
        <v>15</v>
      </c>
      <c r="L167" s="190" t="s">
        <v>16</v>
      </c>
      <c r="M167" s="190" t="s">
        <v>17</v>
      </c>
      <c r="N167" s="190" t="s">
        <v>15</v>
      </c>
      <c r="O167" s="190" t="s">
        <v>16</v>
      </c>
      <c r="P167" s="190" t="s">
        <v>17</v>
      </c>
    </row>
    <row r="168" spans="1:53" s="8" customFormat="1" ht="13.5" thickBot="1">
      <c r="A168" s="323" t="s">
        <v>238</v>
      </c>
      <c r="B168" s="59" t="s">
        <v>111</v>
      </c>
      <c r="C168" s="150" t="s">
        <v>113</v>
      </c>
      <c r="D168" s="248"/>
      <c r="E168" s="249">
        <v>7</v>
      </c>
      <c r="F168" s="142">
        <v>4</v>
      </c>
      <c r="G168" s="142">
        <f>SUM(E168:F168)</f>
        <v>11</v>
      </c>
      <c r="H168" s="142">
        <v>3</v>
      </c>
      <c r="I168" s="60">
        <v>2</v>
      </c>
      <c r="J168" s="142">
        <f>SUM(H168:I168)</f>
        <v>5</v>
      </c>
      <c r="K168" s="60">
        <v>11</v>
      </c>
      <c r="L168" s="60">
        <v>7</v>
      </c>
      <c r="M168" s="142">
        <f>SUM(K168:L168)</f>
        <v>18</v>
      </c>
      <c r="N168" s="60">
        <f>SUM(H168,K168)</f>
        <v>14</v>
      </c>
      <c r="O168" s="60">
        <f>SUM(I168,L168)</f>
        <v>9</v>
      </c>
      <c r="P168" s="151">
        <f>SUM(N168:O168)</f>
        <v>23</v>
      </c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8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</row>
    <row r="169" spans="1:16" ht="12" customHeight="1" thickBot="1">
      <c r="A169" s="463" t="s">
        <v>34</v>
      </c>
      <c r="B169" s="494"/>
      <c r="C169" s="494"/>
      <c r="D169" s="494"/>
      <c r="E169" s="147">
        <f>E168</f>
        <v>7</v>
      </c>
      <c r="F169" s="60">
        <f aca="true" t="shared" si="52" ref="F169:P169">F168</f>
        <v>4</v>
      </c>
      <c r="G169" s="60">
        <f t="shared" si="52"/>
        <v>11</v>
      </c>
      <c r="H169" s="60">
        <f t="shared" si="52"/>
        <v>3</v>
      </c>
      <c r="I169" s="60">
        <f t="shared" si="52"/>
        <v>2</v>
      </c>
      <c r="J169" s="60">
        <f t="shared" si="52"/>
        <v>5</v>
      </c>
      <c r="K169" s="60">
        <f t="shared" si="52"/>
        <v>11</v>
      </c>
      <c r="L169" s="60">
        <f t="shared" si="52"/>
        <v>7</v>
      </c>
      <c r="M169" s="60">
        <f t="shared" si="52"/>
        <v>18</v>
      </c>
      <c r="N169" s="60">
        <f t="shared" si="52"/>
        <v>14</v>
      </c>
      <c r="O169" s="60">
        <f t="shared" si="52"/>
        <v>9</v>
      </c>
      <c r="P169" s="148">
        <f t="shared" si="52"/>
        <v>23</v>
      </c>
    </row>
    <row r="170" spans="1:53" s="152" customFormat="1" ht="9" customHeight="1" thickBot="1">
      <c r="A170" s="153"/>
      <c r="B170" s="153"/>
      <c r="C170" s="153"/>
      <c r="D170" s="153"/>
      <c r="E170" s="154"/>
      <c r="F170" s="154"/>
      <c r="G170" s="154"/>
      <c r="H170" s="154"/>
      <c r="I170" s="154"/>
      <c r="J170" s="154"/>
      <c r="K170" s="154"/>
      <c r="L170" s="154"/>
      <c r="M170" s="154"/>
      <c r="N170" s="154"/>
      <c r="O170" s="154"/>
      <c r="P170" s="154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  <c r="AU170" s="75"/>
      <c r="AV170" s="75"/>
      <c r="AW170" s="75"/>
      <c r="AX170" s="75"/>
      <c r="AY170" s="75"/>
      <c r="AZ170" s="75"/>
      <c r="BA170" s="75"/>
    </row>
    <row r="171" spans="1:16" ht="13.5" thickBot="1">
      <c r="A171" s="186" t="s">
        <v>48</v>
      </c>
      <c r="B171" s="187" t="s">
        <v>52</v>
      </c>
      <c r="C171" s="188" t="s">
        <v>9</v>
      </c>
      <c r="D171" s="223"/>
      <c r="E171" s="190" t="s">
        <v>15</v>
      </c>
      <c r="F171" s="190" t="s">
        <v>16</v>
      </c>
      <c r="G171" s="190" t="s">
        <v>17</v>
      </c>
      <c r="H171" s="190" t="s">
        <v>15</v>
      </c>
      <c r="I171" s="190" t="s">
        <v>16</v>
      </c>
      <c r="J171" s="190" t="s">
        <v>17</v>
      </c>
      <c r="K171" s="190" t="s">
        <v>15</v>
      </c>
      <c r="L171" s="190" t="s">
        <v>16</v>
      </c>
      <c r="M171" s="190" t="s">
        <v>17</v>
      </c>
      <c r="N171" s="190" t="s">
        <v>15</v>
      </c>
      <c r="O171" s="190" t="s">
        <v>16</v>
      </c>
      <c r="P171" s="190" t="s">
        <v>17</v>
      </c>
    </row>
    <row r="172" spans="1:53" s="8" customFormat="1" ht="26.25" thickBot="1">
      <c r="A172" s="322" t="s">
        <v>233</v>
      </c>
      <c r="B172" s="59" t="s">
        <v>111</v>
      </c>
      <c r="C172" s="150" t="s">
        <v>113</v>
      </c>
      <c r="D172" s="248"/>
      <c r="E172" s="249">
        <v>0</v>
      </c>
      <c r="F172" s="142">
        <v>0</v>
      </c>
      <c r="G172" s="142">
        <f>SUM(E172:F172)</f>
        <v>0</v>
      </c>
      <c r="H172" s="142">
        <v>0</v>
      </c>
      <c r="I172" s="60">
        <v>0</v>
      </c>
      <c r="J172" s="142">
        <f>SUM(H172:I172)</f>
        <v>0</v>
      </c>
      <c r="K172" s="60">
        <v>1</v>
      </c>
      <c r="L172" s="60">
        <v>0</v>
      </c>
      <c r="M172" s="142">
        <f>SUM(K172:L172)</f>
        <v>1</v>
      </c>
      <c r="N172" s="60">
        <f>SUM(H172,K172)</f>
        <v>1</v>
      </c>
      <c r="O172" s="60">
        <f>SUM(I172,L172)</f>
        <v>0</v>
      </c>
      <c r="P172" s="151">
        <f>SUM(N172:O172)</f>
        <v>1</v>
      </c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</row>
    <row r="173" spans="1:16" ht="12" customHeight="1" thickBot="1">
      <c r="A173" s="463" t="s">
        <v>34</v>
      </c>
      <c r="B173" s="494"/>
      <c r="C173" s="494"/>
      <c r="D173" s="494"/>
      <c r="E173" s="147">
        <f>E172</f>
        <v>0</v>
      </c>
      <c r="F173" s="60">
        <f aca="true" t="shared" si="53" ref="F173:P173">F172</f>
        <v>0</v>
      </c>
      <c r="G173" s="60">
        <f t="shared" si="53"/>
        <v>0</v>
      </c>
      <c r="H173" s="60">
        <f t="shared" si="53"/>
        <v>0</v>
      </c>
      <c r="I173" s="60">
        <f t="shared" si="53"/>
        <v>0</v>
      </c>
      <c r="J173" s="60">
        <f t="shared" si="53"/>
        <v>0</v>
      </c>
      <c r="K173" s="60">
        <f t="shared" si="53"/>
        <v>1</v>
      </c>
      <c r="L173" s="60">
        <f t="shared" si="53"/>
        <v>0</v>
      </c>
      <c r="M173" s="60">
        <f t="shared" si="53"/>
        <v>1</v>
      </c>
      <c r="N173" s="60">
        <f t="shared" si="53"/>
        <v>1</v>
      </c>
      <c r="O173" s="60">
        <f t="shared" si="53"/>
        <v>0</v>
      </c>
      <c r="P173" s="148">
        <f t="shared" si="53"/>
        <v>1</v>
      </c>
    </row>
    <row r="174" spans="1:16" ht="12" customHeight="1" thickBot="1">
      <c r="A174" s="473" t="s">
        <v>50</v>
      </c>
      <c r="B174" s="473"/>
      <c r="C174" s="473"/>
      <c r="D174" s="474"/>
      <c r="E174" s="199">
        <f>E165+E169+E173</f>
        <v>120</v>
      </c>
      <c r="F174" s="199">
        <f aca="true" t="shared" si="54" ref="F174:P174">F165+F169+F173</f>
        <v>28</v>
      </c>
      <c r="G174" s="199">
        <f t="shared" si="54"/>
        <v>148</v>
      </c>
      <c r="H174" s="199">
        <f t="shared" si="54"/>
        <v>110</v>
      </c>
      <c r="I174" s="199">
        <f t="shared" si="54"/>
        <v>19</v>
      </c>
      <c r="J174" s="199">
        <f t="shared" si="54"/>
        <v>129</v>
      </c>
      <c r="K174" s="199">
        <f t="shared" si="54"/>
        <v>304</v>
      </c>
      <c r="L174" s="199">
        <f t="shared" si="54"/>
        <v>67</v>
      </c>
      <c r="M174" s="199">
        <f t="shared" si="54"/>
        <v>371</v>
      </c>
      <c r="N174" s="199">
        <f t="shared" si="54"/>
        <v>414</v>
      </c>
      <c r="O174" s="199">
        <f t="shared" si="54"/>
        <v>86</v>
      </c>
      <c r="P174" s="199">
        <f t="shared" si="54"/>
        <v>500</v>
      </c>
    </row>
    <row r="175" spans="1:16" s="326" customFormat="1" ht="8.25" customHeight="1" thickBot="1">
      <c r="A175" s="153"/>
      <c r="B175" s="153"/>
      <c r="C175" s="153"/>
      <c r="D175" s="153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</row>
    <row r="176" spans="1:16" ht="11.25" customHeight="1" thickBot="1">
      <c r="A176" s="495" t="s">
        <v>114</v>
      </c>
      <c r="B176" s="496"/>
      <c r="C176" s="496"/>
      <c r="D176" s="496"/>
      <c r="E176" s="496"/>
      <c r="F176" s="496"/>
      <c r="G176" s="496"/>
      <c r="H176" s="487" t="s">
        <v>6</v>
      </c>
      <c r="I176" s="487"/>
      <c r="J176" s="487"/>
      <c r="K176" s="487"/>
      <c r="L176" s="487"/>
      <c r="M176" s="487"/>
      <c r="N176" s="487"/>
      <c r="O176" s="487"/>
      <c r="P176" s="488"/>
    </row>
    <row r="177" spans="1:16" ht="11.25" customHeight="1" thickBot="1">
      <c r="A177" s="452" t="s">
        <v>7</v>
      </c>
      <c r="B177" s="453" t="s">
        <v>52</v>
      </c>
      <c r="C177" s="452" t="s">
        <v>9</v>
      </c>
      <c r="D177" s="454"/>
      <c r="E177" s="489" t="s">
        <v>10</v>
      </c>
      <c r="F177" s="489"/>
      <c r="G177" s="489"/>
      <c r="H177" s="490" t="s">
        <v>11</v>
      </c>
      <c r="I177" s="489"/>
      <c r="J177" s="489"/>
      <c r="K177" s="489" t="s">
        <v>12</v>
      </c>
      <c r="L177" s="489"/>
      <c r="M177" s="489"/>
      <c r="N177" s="489" t="s">
        <v>13</v>
      </c>
      <c r="O177" s="489"/>
      <c r="P177" s="489"/>
    </row>
    <row r="178" spans="1:16" ht="10.5" customHeight="1" thickBot="1">
      <c r="A178" s="188" t="s">
        <v>14</v>
      </c>
      <c r="B178" s="333"/>
      <c r="C178" s="425"/>
      <c r="D178" s="332"/>
      <c r="E178" s="334" t="s">
        <v>15</v>
      </c>
      <c r="F178" s="334" t="s">
        <v>16</v>
      </c>
      <c r="G178" s="334" t="s">
        <v>17</v>
      </c>
      <c r="H178" s="334" t="s">
        <v>15</v>
      </c>
      <c r="I178" s="334" t="s">
        <v>16</v>
      </c>
      <c r="J178" s="334" t="s">
        <v>17</v>
      </c>
      <c r="K178" s="334" t="s">
        <v>15</v>
      </c>
      <c r="L178" s="334" t="s">
        <v>16</v>
      </c>
      <c r="M178" s="334" t="s">
        <v>17</v>
      </c>
      <c r="N178" s="334" t="s">
        <v>15</v>
      </c>
      <c r="O178" s="334" t="s">
        <v>16</v>
      </c>
      <c r="P178" s="334" t="s">
        <v>17</v>
      </c>
    </row>
    <row r="179" spans="1:53" s="8" customFormat="1" ht="12.75">
      <c r="A179" s="40" t="s">
        <v>115</v>
      </c>
      <c r="B179" s="37" t="s">
        <v>85</v>
      </c>
      <c r="C179" s="11" t="s">
        <v>21</v>
      </c>
      <c r="D179" s="426"/>
      <c r="E179" s="427">
        <v>20</v>
      </c>
      <c r="F179" s="119">
        <v>6</v>
      </c>
      <c r="G179" s="119">
        <f>SUM(E179:F179)</f>
        <v>26</v>
      </c>
      <c r="H179" s="119">
        <v>17</v>
      </c>
      <c r="I179" s="119">
        <v>5</v>
      </c>
      <c r="J179" s="119">
        <f>SUM(H179:I179)</f>
        <v>22</v>
      </c>
      <c r="K179" s="119">
        <v>27</v>
      </c>
      <c r="L179" s="119">
        <v>11</v>
      </c>
      <c r="M179" s="119">
        <f>SUM(K179:L179)</f>
        <v>38</v>
      </c>
      <c r="N179" s="119">
        <f aca="true" t="shared" si="55" ref="N179:O188">SUM(H179,K179)</f>
        <v>44</v>
      </c>
      <c r="O179" s="119">
        <f t="shared" si="55"/>
        <v>16</v>
      </c>
      <c r="P179" s="168">
        <f aca="true" t="shared" si="56" ref="P179:P188">SUM(N179:O179)</f>
        <v>60</v>
      </c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8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</row>
    <row r="180" spans="1:53" s="8" customFormat="1" ht="12.75">
      <c r="A180" s="67" t="s">
        <v>185</v>
      </c>
      <c r="B180" s="51" t="s">
        <v>85</v>
      </c>
      <c r="C180" s="11" t="s">
        <v>21</v>
      </c>
      <c r="D180" s="428"/>
      <c r="E180" s="363">
        <v>0</v>
      </c>
      <c r="F180" s="61">
        <v>0</v>
      </c>
      <c r="G180" s="61">
        <f aca="true" t="shared" si="57" ref="G180:G188">SUM(E180:F180)</f>
        <v>0</v>
      </c>
      <c r="H180" s="61">
        <v>0</v>
      </c>
      <c r="I180" s="61">
        <v>0</v>
      </c>
      <c r="J180" s="61">
        <f>SUM(H180:I180)</f>
        <v>0</v>
      </c>
      <c r="K180" s="61">
        <v>7</v>
      </c>
      <c r="L180" s="61">
        <v>4</v>
      </c>
      <c r="M180" s="61">
        <f>SUM(K180:L180)</f>
        <v>11</v>
      </c>
      <c r="N180" s="61">
        <f>SUM(H180,K180)</f>
        <v>7</v>
      </c>
      <c r="O180" s="61">
        <f>SUM(I180,L180)</f>
        <v>4</v>
      </c>
      <c r="P180" s="222">
        <f>SUM(N180:O180)</f>
        <v>11</v>
      </c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8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</row>
    <row r="181" spans="1:53" s="8" customFormat="1" ht="24">
      <c r="A181" s="451" t="s">
        <v>116</v>
      </c>
      <c r="B181" s="51" t="s">
        <v>85</v>
      </c>
      <c r="C181" s="11" t="s">
        <v>21</v>
      </c>
      <c r="D181" s="428"/>
      <c r="E181" s="363">
        <v>3</v>
      </c>
      <c r="F181" s="61">
        <v>7</v>
      </c>
      <c r="G181" s="61">
        <f t="shared" si="57"/>
        <v>10</v>
      </c>
      <c r="H181" s="61">
        <v>5</v>
      </c>
      <c r="I181" s="61">
        <v>11</v>
      </c>
      <c r="J181" s="61">
        <f aca="true" t="shared" si="58" ref="J181:J188">SUM(H181:I181)</f>
        <v>16</v>
      </c>
      <c r="K181" s="61">
        <v>16</v>
      </c>
      <c r="L181" s="61">
        <v>17</v>
      </c>
      <c r="M181" s="61">
        <f aca="true" t="shared" si="59" ref="M181:M188">SUM(K181:L181)</f>
        <v>33</v>
      </c>
      <c r="N181" s="61">
        <f>SUM(H181,K181)</f>
        <v>21</v>
      </c>
      <c r="O181" s="61">
        <f>SUM(I181,L181)</f>
        <v>28</v>
      </c>
      <c r="P181" s="222">
        <f>SUM(N181:O181)</f>
        <v>49</v>
      </c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8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</row>
    <row r="182" spans="1:16" ht="24">
      <c r="A182" s="451" t="s">
        <v>194</v>
      </c>
      <c r="B182" s="39" t="s">
        <v>85</v>
      </c>
      <c r="C182" s="10" t="s">
        <v>21</v>
      </c>
      <c r="D182" s="429"/>
      <c r="E182" s="240">
        <v>0</v>
      </c>
      <c r="F182" s="48">
        <v>0</v>
      </c>
      <c r="G182" s="48">
        <f t="shared" si="57"/>
        <v>0</v>
      </c>
      <c r="H182" s="48">
        <v>0</v>
      </c>
      <c r="I182" s="48">
        <v>0</v>
      </c>
      <c r="J182" s="48">
        <f t="shared" si="58"/>
        <v>0</v>
      </c>
      <c r="K182" s="48">
        <v>9</v>
      </c>
      <c r="L182" s="48">
        <v>20</v>
      </c>
      <c r="M182" s="48">
        <f t="shared" si="59"/>
        <v>29</v>
      </c>
      <c r="N182" s="48">
        <f t="shared" si="55"/>
        <v>9</v>
      </c>
      <c r="O182" s="48">
        <f t="shared" si="55"/>
        <v>20</v>
      </c>
      <c r="P182" s="49">
        <f t="shared" si="56"/>
        <v>29</v>
      </c>
    </row>
    <row r="183" spans="1:16" ht="12.75">
      <c r="A183" s="38" t="s">
        <v>193</v>
      </c>
      <c r="B183" s="51" t="s">
        <v>85</v>
      </c>
      <c r="C183" s="11" t="s">
        <v>21</v>
      </c>
      <c r="D183" s="428"/>
      <c r="E183" s="363">
        <v>0</v>
      </c>
      <c r="F183" s="61">
        <v>0</v>
      </c>
      <c r="G183" s="61">
        <f t="shared" si="57"/>
        <v>0</v>
      </c>
      <c r="H183" s="61">
        <v>0</v>
      </c>
      <c r="I183" s="61">
        <v>0</v>
      </c>
      <c r="J183" s="61">
        <f t="shared" si="58"/>
        <v>0</v>
      </c>
      <c r="K183" s="61">
        <v>135</v>
      </c>
      <c r="L183" s="61">
        <v>144</v>
      </c>
      <c r="M183" s="61">
        <f t="shared" si="59"/>
        <v>279</v>
      </c>
      <c r="N183" s="61">
        <f t="shared" si="55"/>
        <v>135</v>
      </c>
      <c r="O183" s="61">
        <f t="shared" si="55"/>
        <v>144</v>
      </c>
      <c r="P183" s="222">
        <f t="shared" si="56"/>
        <v>279</v>
      </c>
    </row>
    <row r="184" spans="1:53" s="8" customFormat="1" ht="12.75">
      <c r="A184" s="38" t="s">
        <v>169</v>
      </c>
      <c r="B184" s="51" t="s">
        <v>85</v>
      </c>
      <c r="C184" s="11" t="s">
        <v>21</v>
      </c>
      <c r="D184" s="428"/>
      <c r="E184" s="363">
        <v>131</v>
      </c>
      <c r="F184" s="61">
        <v>122</v>
      </c>
      <c r="G184" s="61">
        <f t="shared" si="57"/>
        <v>253</v>
      </c>
      <c r="H184" s="61">
        <v>57</v>
      </c>
      <c r="I184" s="61">
        <v>57</v>
      </c>
      <c r="J184" s="61">
        <f>SUM(H184:I184)</f>
        <v>114</v>
      </c>
      <c r="K184" s="61">
        <v>139</v>
      </c>
      <c r="L184" s="61">
        <v>185</v>
      </c>
      <c r="M184" s="61">
        <f>SUM(K184:L184)</f>
        <v>324</v>
      </c>
      <c r="N184" s="61">
        <f>SUM(H184,K184)</f>
        <v>196</v>
      </c>
      <c r="O184" s="61">
        <f>SUM(I184,L184)</f>
        <v>242</v>
      </c>
      <c r="P184" s="222">
        <f>SUM(N184:O184)</f>
        <v>438</v>
      </c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  <c r="AL184" s="8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</row>
    <row r="185" spans="1:16" ht="24" customHeight="1">
      <c r="A185" s="450" t="s">
        <v>203</v>
      </c>
      <c r="B185" s="51" t="s">
        <v>85</v>
      </c>
      <c r="C185" s="11" t="s">
        <v>21</v>
      </c>
      <c r="D185" s="428"/>
      <c r="E185" s="363">
        <v>0</v>
      </c>
      <c r="F185" s="61">
        <v>0</v>
      </c>
      <c r="G185" s="61">
        <f t="shared" si="57"/>
        <v>0</v>
      </c>
      <c r="H185" s="61">
        <v>0</v>
      </c>
      <c r="I185" s="61">
        <v>0</v>
      </c>
      <c r="J185" s="61">
        <f t="shared" si="58"/>
        <v>0</v>
      </c>
      <c r="K185" s="61">
        <v>31</v>
      </c>
      <c r="L185" s="61">
        <v>50</v>
      </c>
      <c r="M185" s="61">
        <f t="shared" si="59"/>
        <v>81</v>
      </c>
      <c r="N185" s="61">
        <f t="shared" si="55"/>
        <v>31</v>
      </c>
      <c r="O185" s="61">
        <f t="shared" si="55"/>
        <v>50</v>
      </c>
      <c r="P185" s="222">
        <f t="shared" si="56"/>
        <v>81</v>
      </c>
    </row>
    <row r="186" spans="1:53" s="8" customFormat="1" ht="24">
      <c r="A186" s="450" t="s">
        <v>117</v>
      </c>
      <c r="B186" s="51" t="s">
        <v>85</v>
      </c>
      <c r="C186" s="11" t="s">
        <v>21</v>
      </c>
      <c r="D186" s="428"/>
      <c r="E186" s="363">
        <v>23</v>
      </c>
      <c r="F186" s="61">
        <v>32</v>
      </c>
      <c r="G186" s="61">
        <f t="shared" si="57"/>
        <v>55</v>
      </c>
      <c r="H186" s="61">
        <v>22</v>
      </c>
      <c r="I186" s="61">
        <v>27</v>
      </c>
      <c r="J186" s="61">
        <f t="shared" si="58"/>
        <v>49</v>
      </c>
      <c r="K186" s="61">
        <v>32</v>
      </c>
      <c r="L186" s="61">
        <v>57</v>
      </c>
      <c r="M186" s="61">
        <f t="shared" si="59"/>
        <v>89</v>
      </c>
      <c r="N186" s="61">
        <f t="shared" si="55"/>
        <v>54</v>
      </c>
      <c r="O186" s="61">
        <f t="shared" si="55"/>
        <v>84</v>
      </c>
      <c r="P186" s="222">
        <f t="shared" si="56"/>
        <v>138</v>
      </c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8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</row>
    <row r="187" spans="1:53" s="8" customFormat="1" ht="11.25" customHeight="1">
      <c r="A187" s="438" t="s">
        <v>166</v>
      </c>
      <c r="B187" s="438" t="s">
        <v>85</v>
      </c>
      <c r="C187" s="11" t="s">
        <v>21</v>
      </c>
      <c r="D187" s="449"/>
      <c r="E187" s="61">
        <v>144</v>
      </c>
      <c r="F187" s="61">
        <v>247</v>
      </c>
      <c r="G187" s="61">
        <f t="shared" si="57"/>
        <v>391</v>
      </c>
      <c r="H187" s="61">
        <v>59</v>
      </c>
      <c r="I187" s="61">
        <v>96</v>
      </c>
      <c r="J187" s="61">
        <f t="shared" si="58"/>
        <v>155</v>
      </c>
      <c r="K187" s="61">
        <v>210</v>
      </c>
      <c r="L187" s="61">
        <v>454</v>
      </c>
      <c r="M187" s="61">
        <f>SUM(K187:L187)</f>
        <v>664</v>
      </c>
      <c r="N187" s="61">
        <f>SUM(H187,K187)</f>
        <v>269</v>
      </c>
      <c r="O187" s="61">
        <f>SUM(I187,L187)</f>
        <v>550</v>
      </c>
      <c r="P187" s="61">
        <f>SUM(N187:O187)</f>
        <v>819</v>
      </c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8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</row>
    <row r="188" spans="1:16" ht="12" customHeight="1">
      <c r="A188" s="438" t="s">
        <v>192</v>
      </c>
      <c r="B188" s="438" t="s">
        <v>85</v>
      </c>
      <c r="C188" s="11" t="s">
        <v>21</v>
      </c>
      <c r="D188" s="11"/>
      <c r="E188" s="61">
        <v>0</v>
      </c>
      <c r="F188" s="61">
        <v>0</v>
      </c>
      <c r="G188" s="61">
        <f t="shared" si="57"/>
        <v>0</v>
      </c>
      <c r="H188" s="61">
        <v>0</v>
      </c>
      <c r="I188" s="61">
        <v>0</v>
      </c>
      <c r="J188" s="61">
        <f t="shared" si="58"/>
        <v>0</v>
      </c>
      <c r="K188" s="61">
        <v>89</v>
      </c>
      <c r="L188" s="61">
        <v>182</v>
      </c>
      <c r="M188" s="61">
        <f t="shared" si="59"/>
        <v>271</v>
      </c>
      <c r="N188" s="61">
        <f t="shared" si="55"/>
        <v>89</v>
      </c>
      <c r="O188" s="61">
        <f t="shared" si="55"/>
        <v>182</v>
      </c>
      <c r="P188" s="61">
        <f t="shared" si="56"/>
        <v>271</v>
      </c>
    </row>
    <row r="189" spans="1:16" ht="11.25" customHeight="1" thickBot="1">
      <c r="A189" s="497" t="s">
        <v>34</v>
      </c>
      <c r="B189" s="498"/>
      <c r="C189" s="499"/>
      <c r="D189" s="447"/>
      <c r="E189" s="448">
        <f aca="true" t="shared" si="60" ref="E189:P189">SUM(E179:E188)</f>
        <v>321</v>
      </c>
      <c r="F189" s="448">
        <f t="shared" si="60"/>
        <v>414</v>
      </c>
      <c r="G189" s="448">
        <f t="shared" si="60"/>
        <v>735</v>
      </c>
      <c r="H189" s="448">
        <f t="shared" si="60"/>
        <v>160</v>
      </c>
      <c r="I189" s="448">
        <f t="shared" si="60"/>
        <v>196</v>
      </c>
      <c r="J189" s="448">
        <f t="shared" si="60"/>
        <v>356</v>
      </c>
      <c r="K189" s="448">
        <f t="shared" si="60"/>
        <v>695</v>
      </c>
      <c r="L189" s="448">
        <f t="shared" si="60"/>
        <v>1124</v>
      </c>
      <c r="M189" s="448">
        <f t="shared" si="60"/>
        <v>1819</v>
      </c>
      <c r="N189" s="448">
        <f t="shared" si="60"/>
        <v>855</v>
      </c>
      <c r="O189" s="448">
        <f t="shared" si="60"/>
        <v>1320</v>
      </c>
      <c r="P189" s="448">
        <f t="shared" si="60"/>
        <v>2175</v>
      </c>
    </row>
    <row r="190" spans="1:16" ht="12.75" customHeight="1" thickBot="1">
      <c r="A190" s="140"/>
      <c r="B190" s="140"/>
      <c r="C190" s="140"/>
      <c r="D190" s="156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</row>
    <row r="191" spans="1:16" ht="13.5" thickBot="1">
      <c r="A191" s="99" t="s">
        <v>46</v>
      </c>
      <c r="B191" s="187" t="s">
        <v>52</v>
      </c>
      <c r="C191" s="188" t="s">
        <v>9</v>
      </c>
      <c r="D191" s="252"/>
      <c r="E191" s="253" t="s">
        <v>15</v>
      </c>
      <c r="F191" s="1" t="s">
        <v>16</v>
      </c>
      <c r="G191" s="1" t="s">
        <v>17</v>
      </c>
      <c r="H191" s="1" t="s">
        <v>15</v>
      </c>
      <c r="I191" s="1" t="s">
        <v>16</v>
      </c>
      <c r="J191" s="1" t="s">
        <v>17</v>
      </c>
      <c r="K191" s="1" t="s">
        <v>15</v>
      </c>
      <c r="L191" s="1" t="s">
        <v>16</v>
      </c>
      <c r="M191" s="1" t="s">
        <v>17</v>
      </c>
      <c r="N191" s="1" t="s">
        <v>15</v>
      </c>
      <c r="O191" s="1" t="s">
        <v>16</v>
      </c>
      <c r="P191" s="2" t="s">
        <v>17</v>
      </c>
    </row>
    <row r="192" spans="1:16" ht="26.25" thickBot="1">
      <c r="A192" s="220" t="s">
        <v>118</v>
      </c>
      <c r="B192" s="221" t="s">
        <v>85</v>
      </c>
      <c r="C192" s="134" t="s">
        <v>119</v>
      </c>
      <c r="D192" s="237"/>
      <c r="E192" s="254">
        <v>0</v>
      </c>
      <c r="F192" s="30">
        <v>0</v>
      </c>
      <c r="G192" s="135">
        <f>SUM(E192:F192)</f>
        <v>0</v>
      </c>
      <c r="H192" s="30">
        <v>0</v>
      </c>
      <c r="I192" s="30">
        <v>0</v>
      </c>
      <c r="J192" s="135">
        <f>SUM(H192:I192)</f>
        <v>0</v>
      </c>
      <c r="K192" s="30">
        <v>2</v>
      </c>
      <c r="L192" s="30">
        <v>9</v>
      </c>
      <c r="M192" s="135">
        <f>SUM(K192:L192)</f>
        <v>11</v>
      </c>
      <c r="N192" s="30">
        <f>SUM(H192,K192)</f>
        <v>2</v>
      </c>
      <c r="O192" s="30">
        <f>SUM(I192,L192)</f>
        <v>9</v>
      </c>
      <c r="P192" s="44">
        <f>SUM(N192:O192)</f>
        <v>11</v>
      </c>
    </row>
    <row r="193" spans="1:53" s="8" customFormat="1" ht="13.5" thickBot="1">
      <c r="A193" s="458" t="s">
        <v>34</v>
      </c>
      <c r="B193" s="458"/>
      <c r="C193" s="458"/>
      <c r="D193" s="459"/>
      <c r="E193" s="197">
        <f aca="true" t="shared" si="61" ref="E193:P193">SUM(E192:E192)</f>
        <v>0</v>
      </c>
      <c r="F193" s="197">
        <f t="shared" si="61"/>
        <v>0</v>
      </c>
      <c r="G193" s="197">
        <f t="shared" si="61"/>
        <v>0</v>
      </c>
      <c r="H193" s="197">
        <f t="shared" si="61"/>
        <v>0</v>
      </c>
      <c r="I193" s="197">
        <f t="shared" si="61"/>
        <v>0</v>
      </c>
      <c r="J193" s="197">
        <f t="shared" si="61"/>
        <v>0</v>
      </c>
      <c r="K193" s="197">
        <f t="shared" si="61"/>
        <v>2</v>
      </c>
      <c r="L193" s="197">
        <f t="shared" si="61"/>
        <v>9</v>
      </c>
      <c r="M193" s="197">
        <f t="shared" si="61"/>
        <v>11</v>
      </c>
      <c r="N193" s="197">
        <f t="shared" si="61"/>
        <v>2</v>
      </c>
      <c r="O193" s="197">
        <f t="shared" si="61"/>
        <v>9</v>
      </c>
      <c r="P193" s="197">
        <f t="shared" si="61"/>
        <v>11</v>
      </c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8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</row>
    <row r="194" spans="1:53" s="152" customFormat="1" ht="13.5" thickBot="1">
      <c r="A194" s="153"/>
      <c r="B194" s="153"/>
      <c r="C194" s="153"/>
      <c r="D194" s="153"/>
      <c r="E194" s="154"/>
      <c r="F194" s="154"/>
      <c r="G194" s="154"/>
      <c r="H194" s="154"/>
      <c r="I194" s="154"/>
      <c r="J194" s="154"/>
      <c r="K194" s="154"/>
      <c r="L194" s="154"/>
      <c r="M194" s="154"/>
      <c r="N194" s="154"/>
      <c r="O194" s="154"/>
      <c r="P194" s="154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  <c r="AY194" s="75"/>
      <c r="AZ194" s="75"/>
      <c r="BA194" s="75"/>
    </row>
    <row r="195" spans="1:16" ht="13.5" thickBot="1">
      <c r="A195" s="186" t="s">
        <v>35</v>
      </c>
      <c r="B195" s="187" t="s">
        <v>52</v>
      </c>
      <c r="C195" s="188" t="s">
        <v>9</v>
      </c>
      <c r="D195" s="223"/>
      <c r="E195" s="190" t="s">
        <v>15</v>
      </c>
      <c r="F195" s="190" t="s">
        <v>16</v>
      </c>
      <c r="G195" s="190" t="s">
        <v>17</v>
      </c>
      <c r="H195" s="190" t="s">
        <v>15</v>
      </c>
      <c r="I195" s="190" t="s">
        <v>16</v>
      </c>
      <c r="J195" s="190" t="s">
        <v>17</v>
      </c>
      <c r="K195" s="190" t="s">
        <v>15</v>
      </c>
      <c r="L195" s="190" t="s">
        <v>16</v>
      </c>
      <c r="M195" s="190" t="s">
        <v>17</v>
      </c>
      <c r="N195" s="190" t="s">
        <v>15</v>
      </c>
      <c r="O195" s="190" t="s">
        <v>16</v>
      </c>
      <c r="P195" s="190" t="s">
        <v>17</v>
      </c>
    </row>
    <row r="196" spans="1:16" ht="12.75">
      <c r="A196" s="169" t="s">
        <v>78</v>
      </c>
      <c r="B196" s="430" t="s">
        <v>83</v>
      </c>
      <c r="C196" s="171" t="s">
        <v>21</v>
      </c>
      <c r="D196" s="245"/>
      <c r="E196" s="257">
        <v>0</v>
      </c>
      <c r="F196" s="16">
        <v>0</v>
      </c>
      <c r="G196" s="45">
        <f>SUM(E196:F196)</f>
        <v>0</v>
      </c>
      <c r="H196" s="16">
        <v>0</v>
      </c>
      <c r="I196" s="16">
        <v>0</v>
      </c>
      <c r="J196" s="119">
        <f>SUM(H196:I196)</f>
        <v>0</v>
      </c>
      <c r="K196" s="16">
        <v>6</v>
      </c>
      <c r="L196" s="16">
        <v>8</v>
      </c>
      <c r="M196" s="119">
        <f>SUM(K196:L196)</f>
        <v>14</v>
      </c>
      <c r="N196" s="26">
        <f aca="true" t="shared" si="62" ref="N196:O198">SUM(H196,K196)</f>
        <v>6</v>
      </c>
      <c r="O196" s="26">
        <f t="shared" si="62"/>
        <v>8</v>
      </c>
      <c r="P196" s="168">
        <f>SUM(N196:O196)</f>
        <v>14</v>
      </c>
    </row>
    <row r="197" spans="1:53" s="8" customFormat="1" ht="12.75">
      <c r="A197" s="431" t="s">
        <v>120</v>
      </c>
      <c r="B197" s="22" t="s">
        <v>85</v>
      </c>
      <c r="C197" s="7" t="s">
        <v>121</v>
      </c>
      <c r="D197" s="256"/>
      <c r="E197" s="228">
        <v>0</v>
      </c>
      <c r="F197" s="18">
        <v>0</v>
      </c>
      <c r="G197" s="61">
        <f>SUM(E197:F197)</f>
        <v>0</v>
      </c>
      <c r="H197" s="18">
        <v>0</v>
      </c>
      <c r="I197" s="18">
        <v>0</v>
      </c>
      <c r="J197" s="61">
        <f>SUM(H197:I197)</f>
        <v>0</v>
      </c>
      <c r="K197" s="18">
        <v>0</v>
      </c>
      <c r="L197" s="18">
        <v>0</v>
      </c>
      <c r="M197" s="61">
        <f>SUM(K197:L197)</f>
        <v>0</v>
      </c>
      <c r="N197" s="25">
        <f t="shared" si="62"/>
        <v>0</v>
      </c>
      <c r="O197" s="25">
        <f t="shared" si="62"/>
        <v>0</v>
      </c>
      <c r="P197" s="222">
        <f>SUM(N197:O197)</f>
        <v>0</v>
      </c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8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</row>
    <row r="198" spans="1:53" s="8" customFormat="1" ht="13.5" thickBot="1">
      <c r="A198" s="307" t="s">
        <v>122</v>
      </c>
      <c r="B198" s="308" t="s">
        <v>85</v>
      </c>
      <c r="C198" s="309" t="s">
        <v>21</v>
      </c>
      <c r="D198" s="310"/>
      <c r="E198" s="311">
        <v>15</v>
      </c>
      <c r="F198" s="312">
        <v>10</v>
      </c>
      <c r="G198" s="313">
        <f>SUM(E198:F198)</f>
        <v>25</v>
      </c>
      <c r="H198" s="314">
        <v>15</v>
      </c>
      <c r="I198" s="312">
        <v>7</v>
      </c>
      <c r="J198" s="313">
        <f>SUM(H198:I198)</f>
        <v>22</v>
      </c>
      <c r="K198" s="315">
        <v>32</v>
      </c>
      <c r="L198" s="315">
        <v>27</v>
      </c>
      <c r="M198" s="313">
        <f>SUM(K198:L198)</f>
        <v>59</v>
      </c>
      <c r="N198" s="315">
        <f t="shared" si="62"/>
        <v>47</v>
      </c>
      <c r="O198" s="315">
        <f t="shared" si="62"/>
        <v>34</v>
      </c>
      <c r="P198" s="316">
        <f>SUM(N198:O198)</f>
        <v>81</v>
      </c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8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</row>
    <row r="199" spans="1:53" s="8" customFormat="1" ht="13.5" thickBot="1">
      <c r="A199" s="467" t="s">
        <v>34</v>
      </c>
      <c r="B199" s="491"/>
      <c r="C199" s="491"/>
      <c r="D199" s="491"/>
      <c r="E199" s="231">
        <f>SUM(E196:E198)</f>
        <v>15</v>
      </c>
      <c r="F199" s="231">
        <f aca="true" t="shared" si="63" ref="F199:P199">SUM(F196:F198)</f>
        <v>10</v>
      </c>
      <c r="G199" s="231">
        <f t="shared" si="63"/>
        <v>25</v>
      </c>
      <c r="H199" s="231">
        <f t="shared" si="63"/>
        <v>15</v>
      </c>
      <c r="I199" s="231">
        <f t="shared" si="63"/>
        <v>7</v>
      </c>
      <c r="J199" s="231">
        <f t="shared" si="63"/>
        <v>22</v>
      </c>
      <c r="K199" s="231">
        <f t="shared" si="63"/>
        <v>38</v>
      </c>
      <c r="L199" s="231">
        <f t="shared" si="63"/>
        <v>35</v>
      </c>
      <c r="M199" s="231">
        <f t="shared" si="63"/>
        <v>73</v>
      </c>
      <c r="N199" s="231">
        <f t="shared" si="63"/>
        <v>53</v>
      </c>
      <c r="O199" s="231">
        <f t="shared" si="63"/>
        <v>42</v>
      </c>
      <c r="P199" s="306">
        <f t="shared" si="63"/>
        <v>95</v>
      </c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</row>
    <row r="200" spans="1:16" ht="13.5" thickBot="1">
      <c r="A200" s="457" t="s">
        <v>50</v>
      </c>
      <c r="B200" s="479"/>
      <c r="C200" s="479"/>
      <c r="D200" s="479"/>
      <c r="E200" s="255">
        <f aca="true" t="shared" si="64" ref="E200:P200">E189+E193+E199</f>
        <v>336</v>
      </c>
      <c r="F200" s="255">
        <f t="shared" si="64"/>
        <v>424</v>
      </c>
      <c r="G200" s="255">
        <f t="shared" si="64"/>
        <v>760</v>
      </c>
      <c r="H200" s="255">
        <f t="shared" si="64"/>
        <v>175</v>
      </c>
      <c r="I200" s="255">
        <f t="shared" si="64"/>
        <v>203</v>
      </c>
      <c r="J200" s="255">
        <f t="shared" si="64"/>
        <v>378</v>
      </c>
      <c r="K200" s="255">
        <f t="shared" si="64"/>
        <v>735</v>
      </c>
      <c r="L200" s="255">
        <f t="shared" si="64"/>
        <v>1168</v>
      </c>
      <c r="M200" s="255">
        <f t="shared" si="64"/>
        <v>1903</v>
      </c>
      <c r="N200" s="255">
        <f t="shared" si="64"/>
        <v>910</v>
      </c>
      <c r="O200" s="255">
        <f t="shared" si="64"/>
        <v>1371</v>
      </c>
      <c r="P200" s="225">
        <f t="shared" si="64"/>
        <v>2281</v>
      </c>
    </row>
    <row r="201" spans="1:53" s="152" customFormat="1" ht="13.5" thickBot="1">
      <c r="A201" s="153"/>
      <c r="B201" s="153"/>
      <c r="C201" s="153"/>
      <c r="D201" s="153"/>
      <c r="E201" s="154"/>
      <c r="F201" s="154"/>
      <c r="G201" s="154"/>
      <c r="H201" s="154"/>
      <c r="I201" s="154"/>
      <c r="J201" s="154"/>
      <c r="K201" s="154"/>
      <c r="L201" s="154"/>
      <c r="M201" s="154"/>
      <c r="N201" s="154"/>
      <c r="O201" s="154"/>
      <c r="P201" s="154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  <c r="AN201" s="75"/>
      <c r="AO201" s="75"/>
      <c r="AP201" s="75"/>
      <c r="AQ201" s="75"/>
      <c r="AR201" s="75"/>
      <c r="AS201" s="75"/>
      <c r="AT201" s="75"/>
      <c r="AU201" s="75"/>
      <c r="AV201" s="75"/>
      <c r="AW201" s="75"/>
      <c r="AX201" s="75"/>
      <c r="AY201" s="75"/>
      <c r="AZ201" s="75"/>
      <c r="BA201" s="75"/>
    </row>
    <row r="202" spans="1:16" ht="13.5" thickBot="1">
      <c r="A202" s="468" t="s">
        <v>123</v>
      </c>
      <c r="B202" s="468"/>
      <c r="C202" s="468"/>
      <c r="D202" s="468"/>
      <c r="E202" s="468"/>
      <c r="F202" s="468"/>
      <c r="G202" s="468"/>
      <c r="H202" s="485" t="s">
        <v>6</v>
      </c>
      <c r="I202" s="485"/>
      <c r="J202" s="485"/>
      <c r="K202" s="485"/>
      <c r="L202" s="485"/>
      <c r="M202" s="485"/>
      <c r="N202" s="485"/>
      <c r="O202" s="485"/>
      <c r="P202" s="485"/>
    </row>
    <row r="203" spans="1:16" ht="13.5" thickBot="1">
      <c r="A203" s="188" t="s">
        <v>7</v>
      </c>
      <c r="B203" s="187" t="s">
        <v>52</v>
      </c>
      <c r="C203" s="188" t="s">
        <v>9</v>
      </c>
      <c r="D203" s="332"/>
      <c r="E203" s="469"/>
      <c r="F203" s="469"/>
      <c r="G203" s="469"/>
      <c r="H203" s="477" t="s">
        <v>11</v>
      </c>
      <c r="I203" s="469"/>
      <c r="J203" s="469"/>
      <c r="K203" s="469" t="s">
        <v>12</v>
      </c>
      <c r="L203" s="469"/>
      <c r="M203" s="469"/>
      <c r="N203" s="469" t="s">
        <v>13</v>
      </c>
      <c r="O203" s="469"/>
      <c r="P203" s="469"/>
    </row>
    <row r="204" spans="1:16" ht="13.5" thickBot="1">
      <c r="A204" s="188" t="s">
        <v>14</v>
      </c>
      <c r="B204" s="333"/>
      <c r="C204" s="333"/>
      <c r="D204" s="332"/>
      <c r="E204" s="334" t="s">
        <v>15</v>
      </c>
      <c r="F204" s="334" t="s">
        <v>16</v>
      </c>
      <c r="G204" s="334" t="s">
        <v>17</v>
      </c>
      <c r="H204" s="334" t="s">
        <v>15</v>
      </c>
      <c r="I204" s="334" t="s">
        <v>16</v>
      </c>
      <c r="J204" s="334" t="s">
        <v>17</v>
      </c>
      <c r="K204" s="334" t="s">
        <v>15</v>
      </c>
      <c r="L204" s="334" t="s">
        <v>16</v>
      </c>
      <c r="M204" s="334" t="s">
        <v>17</v>
      </c>
      <c r="N204" s="334" t="s">
        <v>15</v>
      </c>
      <c r="O204" s="334" t="s">
        <v>16</v>
      </c>
      <c r="P204" s="334" t="s">
        <v>17</v>
      </c>
    </row>
    <row r="205" spans="1:16" ht="12.75">
      <c r="A205" s="40" t="s">
        <v>19</v>
      </c>
      <c r="B205" s="435" t="s">
        <v>124</v>
      </c>
      <c r="C205" s="9" t="s">
        <v>125</v>
      </c>
      <c r="D205" s="432"/>
      <c r="E205" s="335">
        <v>8</v>
      </c>
      <c r="F205" s="63">
        <v>23</v>
      </c>
      <c r="G205" s="63">
        <f>SUM(E205:F205)</f>
        <v>31</v>
      </c>
      <c r="H205" s="63">
        <v>8</v>
      </c>
      <c r="I205" s="63">
        <v>22</v>
      </c>
      <c r="J205" s="63">
        <f>SUM(H205:I205)</f>
        <v>30</v>
      </c>
      <c r="K205" s="63">
        <v>51</v>
      </c>
      <c r="L205" s="63">
        <v>55</v>
      </c>
      <c r="M205" s="20">
        <f>SUM(K205:L205)</f>
        <v>106</v>
      </c>
      <c r="N205" s="63">
        <f aca="true" t="shared" si="65" ref="N205:O207">SUM(H205,K205)</f>
        <v>59</v>
      </c>
      <c r="O205" s="63">
        <f t="shared" si="65"/>
        <v>77</v>
      </c>
      <c r="P205" s="158">
        <f>SUM(N205:O205)</f>
        <v>136</v>
      </c>
    </row>
    <row r="206" spans="1:16" ht="12.75">
      <c r="A206" s="38" t="s">
        <v>154</v>
      </c>
      <c r="B206" s="436" t="s">
        <v>124</v>
      </c>
      <c r="C206" s="10" t="s">
        <v>125</v>
      </c>
      <c r="D206" s="293"/>
      <c r="E206" s="337">
        <v>1</v>
      </c>
      <c r="F206" s="65">
        <v>0</v>
      </c>
      <c r="G206" s="113">
        <f>SUM(E206:F206)</f>
        <v>1</v>
      </c>
      <c r="H206" s="65">
        <v>0</v>
      </c>
      <c r="I206" s="65">
        <v>0</v>
      </c>
      <c r="J206" s="65">
        <f>SUM(H206:I206)</f>
        <v>0</v>
      </c>
      <c r="K206" s="65">
        <v>4</v>
      </c>
      <c r="L206" s="65">
        <v>2</v>
      </c>
      <c r="M206" s="63">
        <f>SUM(K206:L206)</f>
        <v>6</v>
      </c>
      <c r="N206" s="63">
        <f>SUM(H206,K206)</f>
        <v>4</v>
      </c>
      <c r="O206" s="63">
        <f>SUM(I206,L206)</f>
        <v>2</v>
      </c>
      <c r="P206" s="158">
        <f>SUM(N206:O206)</f>
        <v>6</v>
      </c>
    </row>
    <row r="207" spans="1:16" ht="13.5" thickBot="1">
      <c r="A207" s="29" t="s">
        <v>126</v>
      </c>
      <c r="B207" s="437" t="s">
        <v>124</v>
      </c>
      <c r="C207" s="128" t="s">
        <v>125</v>
      </c>
      <c r="D207" s="369"/>
      <c r="E207" s="433">
        <v>30</v>
      </c>
      <c r="F207" s="68">
        <v>17</v>
      </c>
      <c r="G207" s="68">
        <f>SUM(E207:F207)</f>
        <v>47</v>
      </c>
      <c r="H207" s="68">
        <v>29</v>
      </c>
      <c r="I207" s="68">
        <v>17</v>
      </c>
      <c r="J207" s="68">
        <f>SUM(H207:I207)</f>
        <v>46</v>
      </c>
      <c r="K207" s="118">
        <v>49</v>
      </c>
      <c r="L207" s="118">
        <v>73</v>
      </c>
      <c r="M207" s="115">
        <f>SUM(K207:L207)</f>
        <v>122</v>
      </c>
      <c r="N207" s="166">
        <f t="shared" si="65"/>
        <v>78</v>
      </c>
      <c r="O207" s="166">
        <f t="shared" si="65"/>
        <v>90</v>
      </c>
      <c r="P207" s="287">
        <f>SUM(N207:O207)</f>
        <v>168</v>
      </c>
    </row>
    <row r="208" spans="1:16" ht="13.5" thickBot="1">
      <c r="A208" s="456" t="s">
        <v>34</v>
      </c>
      <c r="B208" s="456"/>
      <c r="C208" s="456"/>
      <c r="D208" s="457"/>
      <c r="E208" s="373">
        <f aca="true" t="shared" si="66" ref="E208:P208">SUM(E205:E207)</f>
        <v>39</v>
      </c>
      <c r="F208" s="373">
        <f t="shared" si="66"/>
        <v>40</v>
      </c>
      <c r="G208" s="373">
        <f t="shared" si="66"/>
        <v>79</v>
      </c>
      <c r="H208" s="373">
        <f t="shared" si="66"/>
        <v>37</v>
      </c>
      <c r="I208" s="373">
        <f t="shared" si="66"/>
        <v>39</v>
      </c>
      <c r="J208" s="373">
        <f t="shared" si="66"/>
        <v>76</v>
      </c>
      <c r="K208" s="373">
        <f t="shared" si="66"/>
        <v>104</v>
      </c>
      <c r="L208" s="373">
        <f t="shared" si="66"/>
        <v>130</v>
      </c>
      <c r="M208" s="373">
        <f t="shared" si="66"/>
        <v>234</v>
      </c>
      <c r="N208" s="373">
        <f t="shared" si="66"/>
        <v>141</v>
      </c>
      <c r="O208" s="373">
        <f t="shared" si="66"/>
        <v>169</v>
      </c>
      <c r="P208" s="373">
        <f t="shared" si="66"/>
        <v>310</v>
      </c>
    </row>
    <row r="209" spans="1:16" ht="13.5" thickBot="1">
      <c r="A209" s="456" t="s">
        <v>50</v>
      </c>
      <c r="B209" s="456"/>
      <c r="C209" s="456"/>
      <c r="D209" s="457"/>
      <c r="E209" s="434">
        <f>E208</f>
        <v>39</v>
      </c>
      <c r="F209" s="434">
        <f aca="true" t="shared" si="67" ref="F209:P209">F208</f>
        <v>40</v>
      </c>
      <c r="G209" s="434">
        <f t="shared" si="67"/>
        <v>79</v>
      </c>
      <c r="H209" s="434">
        <f t="shared" si="67"/>
        <v>37</v>
      </c>
      <c r="I209" s="434">
        <f t="shared" si="67"/>
        <v>39</v>
      </c>
      <c r="J209" s="434">
        <f t="shared" si="67"/>
        <v>76</v>
      </c>
      <c r="K209" s="434">
        <f>K208</f>
        <v>104</v>
      </c>
      <c r="L209" s="434">
        <f t="shared" si="67"/>
        <v>130</v>
      </c>
      <c r="M209" s="434">
        <f t="shared" si="67"/>
        <v>234</v>
      </c>
      <c r="N209" s="434">
        <f t="shared" si="67"/>
        <v>141</v>
      </c>
      <c r="O209" s="434">
        <f t="shared" si="67"/>
        <v>169</v>
      </c>
      <c r="P209" s="434">
        <f t="shared" si="67"/>
        <v>310</v>
      </c>
    </row>
    <row r="210" spans="1:16" ht="12.75">
      <c r="A210" s="79"/>
      <c r="B210" s="79"/>
      <c r="C210" s="79"/>
      <c r="D210" s="79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</row>
    <row r="211" spans="1:16" ht="13.5" thickBot="1">
      <c r="A211" s="79"/>
      <c r="B211" s="79"/>
      <c r="C211" s="79"/>
      <c r="D211" s="79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</row>
    <row r="212" spans="1:16" ht="13.5" thickBot="1">
      <c r="A212" s="468" t="s">
        <v>127</v>
      </c>
      <c r="B212" s="468"/>
      <c r="C212" s="468"/>
      <c r="D212" s="468"/>
      <c r="E212" s="468"/>
      <c r="F212" s="468"/>
      <c r="G212" s="468"/>
      <c r="H212" s="478" t="s">
        <v>6</v>
      </c>
      <c r="I212" s="478"/>
      <c r="J212" s="478"/>
      <c r="K212" s="478"/>
      <c r="L212" s="478"/>
      <c r="M212" s="478"/>
      <c r="N212" s="478"/>
      <c r="O212" s="478"/>
      <c r="P212" s="478"/>
    </row>
    <row r="213" spans="1:16" ht="13.5" thickBot="1">
      <c r="A213" s="186" t="s">
        <v>7</v>
      </c>
      <c r="B213" s="187" t="s">
        <v>52</v>
      </c>
      <c r="C213" s="188" t="s">
        <v>9</v>
      </c>
      <c r="D213" s="259"/>
      <c r="E213" s="469" t="s">
        <v>10</v>
      </c>
      <c r="F213" s="469"/>
      <c r="G213" s="469"/>
      <c r="H213" s="477" t="s">
        <v>11</v>
      </c>
      <c r="I213" s="477"/>
      <c r="J213" s="477"/>
      <c r="K213" s="469" t="s">
        <v>12</v>
      </c>
      <c r="L213" s="469"/>
      <c r="M213" s="469"/>
      <c r="N213" s="469" t="s">
        <v>13</v>
      </c>
      <c r="O213" s="469"/>
      <c r="P213" s="469"/>
    </row>
    <row r="214" spans="1:16" ht="13.5" customHeight="1" thickBot="1">
      <c r="A214" s="186" t="s">
        <v>14</v>
      </c>
      <c r="B214" s="189"/>
      <c r="C214" s="189"/>
      <c r="D214" s="223"/>
      <c r="E214" s="190" t="s">
        <v>15</v>
      </c>
      <c r="F214" s="190" t="s">
        <v>16</v>
      </c>
      <c r="G214" s="190" t="s">
        <v>17</v>
      </c>
      <c r="H214" s="190" t="s">
        <v>15</v>
      </c>
      <c r="I214" s="190" t="s">
        <v>16</v>
      </c>
      <c r="J214" s="190" t="s">
        <v>17</v>
      </c>
      <c r="K214" s="190" t="s">
        <v>15</v>
      </c>
      <c r="L214" s="190" t="s">
        <v>16</v>
      </c>
      <c r="M214" s="190" t="s">
        <v>17</v>
      </c>
      <c r="N214" s="190" t="s">
        <v>15</v>
      </c>
      <c r="O214" s="190" t="s">
        <v>16</v>
      </c>
      <c r="P214" s="190" t="s">
        <v>17</v>
      </c>
    </row>
    <row r="215" spans="1:16" ht="12.75">
      <c r="A215" s="169" t="s">
        <v>19</v>
      </c>
      <c r="B215" s="170" t="s">
        <v>177</v>
      </c>
      <c r="C215" s="202" t="s">
        <v>129</v>
      </c>
      <c r="D215" s="260"/>
      <c r="E215" s="261">
        <v>46</v>
      </c>
      <c r="F215" s="163">
        <v>61</v>
      </c>
      <c r="G215" s="20">
        <f>SUM(E215:F215)</f>
        <v>107</v>
      </c>
      <c r="H215" s="163">
        <v>24</v>
      </c>
      <c r="I215" s="163">
        <v>52</v>
      </c>
      <c r="J215" s="20">
        <f>SUM(H215:I215)</f>
        <v>76</v>
      </c>
      <c r="K215" s="16">
        <v>136</v>
      </c>
      <c r="L215" s="16">
        <v>178</v>
      </c>
      <c r="M215" s="20">
        <f>SUM(K215:L215)</f>
        <v>314</v>
      </c>
      <c r="N215" s="16">
        <f>SUM(H215,K215)</f>
        <v>160</v>
      </c>
      <c r="O215" s="16">
        <f>SUM(I215,L215)</f>
        <v>230</v>
      </c>
      <c r="P215" s="164">
        <f>SUM(N215:O215)</f>
        <v>390</v>
      </c>
    </row>
    <row r="216" spans="1:16" ht="13.5" thickBot="1">
      <c r="A216" s="159" t="s">
        <v>126</v>
      </c>
      <c r="B216" s="23" t="s">
        <v>177</v>
      </c>
      <c r="C216" s="165" t="s">
        <v>130</v>
      </c>
      <c r="D216" s="260"/>
      <c r="E216" s="258">
        <v>97</v>
      </c>
      <c r="F216" s="66">
        <v>76</v>
      </c>
      <c r="G216" s="166">
        <f>SUM(E216:F216)</f>
        <v>173</v>
      </c>
      <c r="H216" s="66">
        <v>46</v>
      </c>
      <c r="I216" s="66">
        <v>46</v>
      </c>
      <c r="J216" s="166">
        <f>SUM(H216:I216)</f>
        <v>92</v>
      </c>
      <c r="K216" s="19">
        <v>163</v>
      </c>
      <c r="L216" s="19">
        <v>182</v>
      </c>
      <c r="M216" s="166">
        <f>SUM(K216:L216)</f>
        <v>345</v>
      </c>
      <c r="N216" s="161">
        <f>SUM(H216,K216)</f>
        <v>209</v>
      </c>
      <c r="O216" s="161">
        <f>SUM(I216,L216)</f>
        <v>228</v>
      </c>
      <c r="P216" s="162">
        <f>SUM(N216:O216)</f>
        <v>437</v>
      </c>
    </row>
    <row r="217" spans="1:53" s="8" customFormat="1" ht="13.5" thickBot="1">
      <c r="A217" s="458" t="s">
        <v>34</v>
      </c>
      <c r="B217" s="458"/>
      <c r="C217" s="458"/>
      <c r="D217" s="459"/>
      <c r="E217" s="193">
        <f>SUM(E215:E216)</f>
        <v>143</v>
      </c>
      <c r="F217" s="193">
        <f>SUM(F215:F216)</f>
        <v>137</v>
      </c>
      <c r="G217" s="193">
        <f>SUM(G215:G216)</f>
        <v>280</v>
      </c>
      <c r="H217" s="193">
        <f aca="true" t="shared" si="68" ref="H217:P217">SUM(H215:H216)</f>
        <v>70</v>
      </c>
      <c r="I217" s="193">
        <f t="shared" si="68"/>
        <v>98</v>
      </c>
      <c r="J217" s="193">
        <f t="shared" si="68"/>
        <v>168</v>
      </c>
      <c r="K217" s="193">
        <f t="shared" si="68"/>
        <v>299</v>
      </c>
      <c r="L217" s="195">
        <f t="shared" si="68"/>
        <v>360</v>
      </c>
      <c r="M217" s="193">
        <f t="shared" si="68"/>
        <v>659</v>
      </c>
      <c r="N217" s="193">
        <f t="shared" si="68"/>
        <v>369</v>
      </c>
      <c r="O217" s="193">
        <f t="shared" si="68"/>
        <v>458</v>
      </c>
      <c r="P217" s="193">
        <f t="shared" si="68"/>
        <v>827</v>
      </c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</row>
    <row r="218" spans="1:16" ht="13.5" thickBot="1">
      <c r="A218" s="79"/>
      <c r="B218" s="79"/>
      <c r="C218" s="79"/>
      <c r="D218" s="79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</row>
    <row r="219" spans="1:16" ht="13.5" thickBot="1">
      <c r="A219" s="186" t="s">
        <v>35</v>
      </c>
      <c r="B219" s="189"/>
      <c r="C219" s="189"/>
      <c r="D219" s="223"/>
      <c r="E219" s="190" t="s">
        <v>15</v>
      </c>
      <c r="F219" s="190" t="s">
        <v>16</v>
      </c>
      <c r="G219" s="190" t="s">
        <v>17</v>
      </c>
      <c r="H219" s="190" t="s">
        <v>15</v>
      </c>
      <c r="I219" s="190" t="s">
        <v>16</v>
      </c>
      <c r="J219" s="190" t="s">
        <v>17</v>
      </c>
      <c r="K219" s="190" t="s">
        <v>15</v>
      </c>
      <c r="L219" s="190" t="s">
        <v>16</v>
      </c>
      <c r="M219" s="190" t="s">
        <v>17</v>
      </c>
      <c r="N219" s="190" t="s">
        <v>15</v>
      </c>
      <c r="O219" s="190" t="s">
        <v>16</v>
      </c>
      <c r="P219" s="190" t="s">
        <v>17</v>
      </c>
    </row>
    <row r="220" spans="1:53" s="8" customFormat="1" ht="26.25" thickBot="1">
      <c r="A220" s="58" t="s">
        <v>176</v>
      </c>
      <c r="B220" s="59" t="s">
        <v>177</v>
      </c>
      <c r="C220" s="150" t="s">
        <v>130</v>
      </c>
      <c r="D220" s="248"/>
      <c r="E220" s="249">
        <v>3</v>
      </c>
      <c r="F220" s="142">
        <v>7</v>
      </c>
      <c r="G220" s="142">
        <f>SUM(E220:F220)</f>
        <v>10</v>
      </c>
      <c r="H220" s="142">
        <v>3</v>
      </c>
      <c r="I220" s="60">
        <v>5</v>
      </c>
      <c r="J220" s="142">
        <f>SUM(H220:I220)</f>
        <v>8</v>
      </c>
      <c r="K220" s="60">
        <v>8</v>
      </c>
      <c r="L220" s="60">
        <v>6</v>
      </c>
      <c r="M220" s="142">
        <f>SUM(K220:L220)</f>
        <v>14</v>
      </c>
      <c r="N220" s="60">
        <f>SUM(H220,K220)</f>
        <v>11</v>
      </c>
      <c r="O220" s="60">
        <f>SUM(I220,L220)</f>
        <v>11</v>
      </c>
      <c r="P220" s="151">
        <f>SUM(N220:O220)</f>
        <v>22</v>
      </c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  <c r="AL220" s="8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2"/>
    </row>
    <row r="221" spans="1:53" s="8" customFormat="1" ht="13.5" thickBot="1">
      <c r="A221" s="462" t="s">
        <v>34</v>
      </c>
      <c r="B221" s="462"/>
      <c r="C221" s="462"/>
      <c r="D221" s="463"/>
      <c r="E221" s="197">
        <f>E220</f>
        <v>3</v>
      </c>
      <c r="F221" s="197">
        <f aca="true" t="shared" si="69" ref="F221:P221">F220</f>
        <v>7</v>
      </c>
      <c r="G221" s="197">
        <f t="shared" si="69"/>
        <v>10</v>
      </c>
      <c r="H221" s="197">
        <f t="shared" si="69"/>
        <v>3</v>
      </c>
      <c r="I221" s="197">
        <f t="shared" si="69"/>
        <v>5</v>
      </c>
      <c r="J221" s="197">
        <f t="shared" si="69"/>
        <v>8</v>
      </c>
      <c r="K221" s="197">
        <f t="shared" si="69"/>
        <v>8</v>
      </c>
      <c r="L221" s="197">
        <f t="shared" si="69"/>
        <v>6</v>
      </c>
      <c r="M221" s="197">
        <f t="shared" si="69"/>
        <v>14</v>
      </c>
      <c r="N221" s="197">
        <f t="shared" si="69"/>
        <v>11</v>
      </c>
      <c r="O221" s="197">
        <f t="shared" si="69"/>
        <v>11</v>
      </c>
      <c r="P221" s="197">
        <f t="shared" si="69"/>
        <v>22</v>
      </c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  <c r="AL221" s="82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  <c r="BA221" s="82"/>
    </row>
    <row r="222" spans="1:53" s="8" customFormat="1" ht="13.5" thickBot="1">
      <c r="A222" s="473" t="s">
        <v>50</v>
      </c>
      <c r="B222" s="473"/>
      <c r="C222" s="473"/>
      <c r="D222" s="474"/>
      <c r="E222" s="199">
        <f aca="true" t="shared" si="70" ref="E222:P222">E217+E221</f>
        <v>146</v>
      </c>
      <c r="F222" s="199">
        <f t="shared" si="70"/>
        <v>144</v>
      </c>
      <c r="G222" s="199">
        <f t="shared" si="70"/>
        <v>290</v>
      </c>
      <c r="H222" s="199">
        <f t="shared" si="70"/>
        <v>73</v>
      </c>
      <c r="I222" s="199">
        <f t="shared" si="70"/>
        <v>103</v>
      </c>
      <c r="J222" s="199">
        <f t="shared" si="70"/>
        <v>176</v>
      </c>
      <c r="K222" s="199">
        <f t="shared" si="70"/>
        <v>307</v>
      </c>
      <c r="L222" s="199">
        <f t="shared" si="70"/>
        <v>366</v>
      </c>
      <c r="M222" s="199">
        <f t="shared" si="70"/>
        <v>673</v>
      </c>
      <c r="N222" s="199">
        <f t="shared" si="70"/>
        <v>380</v>
      </c>
      <c r="O222" s="199">
        <f t="shared" si="70"/>
        <v>469</v>
      </c>
      <c r="P222" s="199">
        <f t="shared" si="70"/>
        <v>849</v>
      </c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2"/>
      <c r="AL222" s="82"/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  <c r="AW222" s="82"/>
      <c r="AX222" s="82"/>
      <c r="AY222" s="82"/>
      <c r="AZ222" s="82"/>
      <c r="BA222" s="82"/>
    </row>
    <row r="223" spans="1:53" s="8" customFormat="1" ht="13.5" thickBot="1">
      <c r="A223" s="79"/>
      <c r="B223" s="79"/>
      <c r="C223" s="79"/>
      <c r="D223" s="79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  <c r="AL223" s="82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/>
      <c r="BA223" s="82"/>
    </row>
    <row r="224" spans="1:16" ht="13.5" thickBot="1">
      <c r="A224" s="468" t="s">
        <v>131</v>
      </c>
      <c r="B224" s="468"/>
      <c r="C224" s="468"/>
      <c r="D224" s="468"/>
      <c r="E224" s="468"/>
      <c r="F224" s="468"/>
      <c r="G224" s="468"/>
      <c r="H224" s="478" t="s">
        <v>6</v>
      </c>
      <c r="I224" s="478"/>
      <c r="J224" s="478"/>
      <c r="K224" s="478"/>
      <c r="L224" s="478"/>
      <c r="M224" s="478"/>
      <c r="N224" s="478"/>
      <c r="O224" s="478"/>
      <c r="P224" s="478"/>
    </row>
    <row r="225" spans="1:16" ht="13.5" thickBot="1">
      <c r="A225" s="186" t="s">
        <v>7</v>
      </c>
      <c r="B225" s="187" t="s">
        <v>52</v>
      </c>
      <c r="C225" s="188" t="s">
        <v>9</v>
      </c>
      <c r="D225" s="259"/>
      <c r="E225" s="469" t="s">
        <v>10</v>
      </c>
      <c r="F225" s="469"/>
      <c r="G225" s="469"/>
      <c r="H225" s="477" t="s">
        <v>11</v>
      </c>
      <c r="I225" s="469"/>
      <c r="J225" s="469"/>
      <c r="K225" s="469" t="s">
        <v>12</v>
      </c>
      <c r="L225" s="469"/>
      <c r="M225" s="469"/>
      <c r="N225" s="469" t="s">
        <v>13</v>
      </c>
      <c r="O225" s="469"/>
      <c r="P225" s="469"/>
    </row>
    <row r="226" spans="1:16" ht="13.5" thickBot="1">
      <c r="A226" s="186" t="s">
        <v>14</v>
      </c>
      <c r="B226" s="189"/>
      <c r="C226" s="189"/>
      <c r="D226" s="223"/>
      <c r="E226" s="190" t="s">
        <v>15</v>
      </c>
      <c r="F226" s="190" t="s">
        <v>16</v>
      </c>
      <c r="G226" s="190" t="s">
        <v>17</v>
      </c>
      <c r="H226" s="190" t="s">
        <v>15</v>
      </c>
      <c r="I226" s="190" t="s">
        <v>16</v>
      </c>
      <c r="J226" s="190" t="s">
        <v>17</v>
      </c>
      <c r="K226" s="190" t="s">
        <v>15</v>
      </c>
      <c r="L226" s="190" t="s">
        <v>16</v>
      </c>
      <c r="M226" s="190" t="s">
        <v>17</v>
      </c>
      <c r="N226" s="190" t="s">
        <v>15</v>
      </c>
      <c r="O226" s="190" t="s">
        <v>16</v>
      </c>
      <c r="P226" s="190" t="s">
        <v>17</v>
      </c>
    </row>
    <row r="227" spans="1:53" s="8" customFormat="1" ht="12.75">
      <c r="A227" s="169" t="s">
        <v>19</v>
      </c>
      <c r="B227" s="170" t="s">
        <v>128</v>
      </c>
      <c r="C227" s="171" t="s">
        <v>132</v>
      </c>
      <c r="D227" s="230"/>
      <c r="E227" s="231">
        <v>26</v>
      </c>
      <c r="F227" s="26">
        <v>26</v>
      </c>
      <c r="G227" s="119">
        <f aca="true" t="shared" si="71" ref="G227:G233">SUM(E227:F227)</f>
        <v>52</v>
      </c>
      <c r="H227" s="26">
        <v>27</v>
      </c>
      <c r="I227" s="26">
        <v>27</v>
      </c>
      <c r="J227" s="119">
        <f aca="true" t="shared" si="72" ref="J227:J234">SUM(H227:I227)</f>
        <v>54</v>
      </c>
      <c r="K227" s="26">
        <v>57</v>
      </c>
      <c r="L227" s="26">
        <v>50</v>
      </c>
      <c r="M227" s="119">
        <f aca="true" t="shared" si="73" ref="M227:M234">SUM(K227:L227)</f>
        <v>107</v>
      </c>
      <c r="N227" s="26">
        <f aca="true" t="shared" si="74" ref="N227:O234">SUM(H227,K227)</f>
        <v>84</v>
      </c>
      <c r="O227" s="26">
        <f t="shared" si="74"/>
        <v>77</v>
      </c>
      <c r="P227" s="168">
        <f aca="true" t="shared" si="75" ref="P227:P234">SUM(N227:O227)</f>
        <v>161</v>
      </c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8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</row>
    <row r="228" spans="1:53" s="8" customFormat="1" ht="12.75">
      <c r="A228" s="67" t="s">
        <v>126</v>
      </c>
      <c r="B228" s="22" t="s">
        <v>128</v>
      </c>
      <c r="C228" s="7" t="s">
        <v>132</v>
      </c>
      <c r="D228" s="250"/>
      <c r="E228" s="224">
        <v>15</v>
      </c>
      <c r="F228" s="25">
        <v>19</v>
      </c>
      <c r="G228" s="61">
        <f t="shared" si="71"/>
        <v>34</v>
      </c>
      <c r="H228" s="25">
        <v>14</v>
      </c>
      <c r="I228" s="25">
        <v>19</v>
      </c>
      <c r="J228" s="61">
        <f t="shared" si="72"/>
        <v>33</v>
      </c>
      <c r="K228" s="25">
        <v>38</v>
      </c>
      <c r="L228" s="25">
        <v>48</v>
      </c>
      <c r="M228" s="119">
        <f t="shared" si="73"/>
        <v>86</v>
      </c>
      <c r="N228" s="26">
        <f t="shared" si="74"/>
        <v>52</v>
      </c>
      <c r="O228" s="26">
        <f t="shared" si="74"/>
        <v>67</v>
      </c>
      <c r="P228" s="168">
        <f t="shared" si="75"/>
        <v>119</v>
      </c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  <c r="AL228" s="8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82"/>
      <c r="AZ228" s="82"/>
      <c r="BA228" s="82"/>
    </row>
    <row r="229" spans="1:53" s="8" customFormat="1" ht="24">
      <c r="A229" s="67" t="s">
        <v>157</v>
      </c>
      <c r="B229" s="438" t="s">
        <v>237</v>
      </c>
      <c r="C229" s="7" t="s">
        <v>132</v>
      </c>
      <c r="D229" s="256"/>
      <c r="E229" s="224">
        <v>27</v>
      </c>
      <c r="F229" s="25">
        <v>18</v>
      </c>
      <c r="G229" s="61">
        <f t="shared" si="71"/>
        <v>45</v>
      </c>
      <c r="H229" s="25">
        <v>27</v>
      </c>
      <c r="I229" s="25">
        <v>16</v>
      </c>
      <c r="J229" s="61">
        <f t="shared" si="72"/>
        <v>43</v>
      </c>
      <c r="K229" s="25">
        <v>87</v>
      </c>
      <c r="L229" s="25">
        <v>50</v>
      </c>
      <c r="M229" s="61">
        <f t="shared" si="73"/>
        <v>137</v>
      </c>
      <c r="N229" s="25">
        <f t="shared" si="74"/>
        <v>114</v>
      </c>
      <c r="O229" s="25">
        <f t="shared" si="74"/>
        <v>66</v>
      </c>
      <c r="P229" s="222">
        <f t="shared" si="75"/>
        <v>180</v>
      </c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  <c r="AL229" s="8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2"/>
      <c r="AY229" s="82"/>
      <c r="AZ229" s="82"/>
      <c r="BA229" s="82"/>
    </row>
    <row r="230" spans="1:53" s="8" customFormat="1" ht="12.75">
      <c r="A230" s="169" t="s">
        <v>19</v>
      </c>
      <c r="B230" s="170" t="s">
        <v>128</v>
      </c>
      <c r="C230" s="171" t="s">
        <v>133</v>
      </c>
      <c r="D230" s="245"/>
      <c r="E230" s="231">
        <v>29</v>
      </c>
      <c r="F230" s="26">
        <v>21</v>
      </c>
      <c r="G230" s="119">
        <f t="shared" si="71"/>
        <v>50</v>
      </c>
      <c r="H230" s="26">
        <v>29</v>
      </c>
      <c r="I230" s="26">
        <v>20</v>
      </c>
      <c r="J230" s="119">
        <f t="shared" si="72"/>
        <v>49</v>
      </c>
      <c r="K230" s="26">
        <v>57</v>
      </c>
      <c r="L230" s="26">
        <v>77</v>
      </c>
      <c r="M230" s="119">
        <f t="shared" si="73"/>
        <v>134</v>
      </c>
      <c r="N230" s="26">
        <f t="shared" si="74"/>
        <v>86</v>
      </c>
      <c r="O230" s="26">
        <f t="shared" si="74"/>
        <v>97</v>
      </c>
      <c r="P230" s="168">
        <f t="shared" si="75"/>
        <v>183</v>
      </c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8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2"/>
      <c r="AY230" s="82"/>
      <c r="AZ230" s="82"/>
      <c r="BA230" s="82"/>
    </row>
    <row r="231" spans="1:16" ht="12.75">
      <c r="A231" s="67" t="s">
        <v>126</v>
      </c>
      <c r="B231" s="22" t="s">
        <v>128</v>
      </c>
      <c r="C231" s="7" t="s">
        <v>133</v>
      </c>
      <c r="D231" s="250"/>
      <c r="E231" s="224">
        <v>33</v>
      </c>
      <c r="F231" s="25">
        <v>20</v>
      </c>
      <c r="G231" s="61">
        <f t="shared" si="71"/>
        <v>53</v>
      </c>
      <c r="H231" s="61">
        <v>37</v>
      </c>
      <c r="I231" s="25">
        <v>19</v>
      </c>
      <c r="J231" s="61">
        <f t="shared" si="72"/>
        <v>56</v>
      </c>
      <c r="K231" s="25">
        <v>67</v>
      </c>
      <c r="L231" s="25">
        <v>56</v>
      </c>
      <c r="M231" s="119">
        <f t="shared" si="73"/>
        <v>123</v>
      </c>
      <c r="N231" s="26">
        <f t="shared" si="74"/>
        <v>104</v>
      </c>
      <c r="O231" s="26">
        <f t="shared" si="74"/>
        <v>75</v>
      </c>
      <c r="P231" s="168">
        <f t="shared" si="75"/>
        <v>179</v>
      </c>
    </row>
    <row r="232" spans="1:16" ht="12.75">
      <c r="A232" s="305" t="s">
        <v>134</v>
      </c>
      <c r="B232" s="22" t="s">
        <v>128</v>
      </c>
      <c r="C232" s="7" t="s">
        <v>133</v>
      </c>
      <c r="D232" s="250"/>
      <c r="E232" s="224">
        <v>5</v>
      </c>
      <c r="F232" s="25">
        <v>13</v>
      </c>
      <c r="G232" s="61">
        <f t="shared" si="71"/>
        <v>18</v>
      </c>
      <c r="H232" s="61">
        <v>4</v>
      </c>
      <c r="I232" s="25">
        <v>12</v>
      </c>
      <c r="J232" s="61">
        <f t="shared" si="72"/>
        <v>16</v>
      </c>
      <c r="K232" s="25">
        <v>0</v>
      </c>
      <c r="L232" s="25">
        <v>0</v>
      </c>
      <c r="M232" s="61">
        <f t="shared" si="73"/>
        <v>0</v>
      </c>
      <c r="N232" s="25">
        <f t="shared" si="74"/>
        <v>4</v>
      </c>
      <c r="O232" s="25">
        <f t="shared" si="74"/>
        <v>12</v>
      </c>
      <c r="P232" s="222">
        <f t="shared" si="75"/>
        <v>16</v>
      </c>
    </row>
    <row r="233" spans="1:53" s="8" customFormat="1" ht="12.75">
      <c r="A233" s="305" t="s">
        <v>230</v>
      </c>
      <c r="B233" s="22" t="s">
        <v>227</v>
      </c>
      <c r="C233" s="7" t="s">
        <v>228</v>
      </c>
      <c r="D233" s="250"/>
      <c r="E233" s="224">
        <v>0</v>
      </c>
      <c r="F233" s="25">
        <v>0</v>
      </c>
      <c r="G233" s="61">
        <f t="shared" si="71"/>
        <v>0</v>
      </c>
      <c r="H233" s="61">
        <v>0</v>
      </c>
      <c r="I233" s="25">
        <v>0</v>
      </c>
      <c r="J233" s="61">
        <f t="shared" si="72"/>
        <v>0</v>
      </c>
      <c r="K233" s="25">
        <v>23</v>
      </c>
      <c r="L233" s="25">
        <v>22</v>
      </c>
      <c r="M233" s="61">
        <f t="shared" si="73"/>
        <v>45</v>
      </c>
      <c r="N233" s="25">
        <f>SUM(H233,K233)</f>
        <v>23</v>
      </c>
      <c r="O233" s="25">
        <f t="shared" si="74"/>
        <v>22</v>
      </c>
      <c r="P233" s="222">
        <f t="shared" si="75"/>
        <v>45</v>
      </c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  <c r="AL233" s="82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  <c r="BA233" s="82"/>
    </row>
    <row r="234" spans="1:53" s="8" customFormat="1" ht="13.5" thickBot="1">
      <c r="A234" s="317" t="s">
        <v>229</v>
      </c>
      <c r="B234" s="308" t="s">
        <v>227</v>
      </c>
      <c r="C234" s="309" t="s">
        <v>228</v>
      </c>
      <c r="D234" s="310"/>
      <c r="E234" s="311">
        <v>25</v>
      </c>
      <c r="F234" s="315">
        <v>29</v>
      </c>
      <c r="G234" s="313">
        <f>SUM(E234:F234)</f>
        <v>54</v>
      </c>
      <c r="H234" s="313">
        <v>14</v>
      </c>
      <c r="I234" s="315">
        <v>8</v>
      </c>
      <c r="J234" s="313">
        <f t="shared" si="72"/>
        <v>22</v>
      </c>
      <c r="K234" s="315">
        <v>36</v>
      </c>
      <c r="L234" s="315">
        <v>81</v>
      </c>
      <c r="M234" s="313">
        <f t="shared" si="73"/>
        <v>117</v>
      </c>
      <c r="N234" s="315">
        <f t="shared" si="74"/>
        <v>50</v>
      </c>
      <c r="O234" s="315">
        <f t="shared" si="74"/>
        <v>89</v>
      </c>
      <c r="P234" s="316">
        <f t="shared" si="75"/>
        <v>139</v>
      </c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2"/>
      <c r="AI234" s="82"/>
      <c r="AJ234" s="82"/>
      <c r="AK234" s="82"/>
      <c r="AL234" s="82"/>
      <c r="AM234" s="82"/>
      <c r="AN234" s="82"/>
      <c r="AO234" s="82"/>
      <c r="AP234" s="82"/>
      <c r="AQ234" s="82"/>
      <c r="AR234" s="82"/>
      <c r="AS234" s="82"/>
      <c r="AT234" s="82"/>
      <c r="AU234" s="82"/>
      <c r="AV234" s="82"/>
      <c r="AW234" s="82"/>
      <c r="AX234" s="82"/>
      <c r="AY234" s="82"/>
      <c r="AZ234" s="82"/>
      <c r="BA234" s="82"/>
    </row>
    <row r="235" spans="1:16" ht="13.5" thickBot="1">
      <c r="A235" s="466" t="s">
        <v>34</v>
      </c>
      <c r="B235" s="466"/>
      <c r="C235" s="466"/>
      <c r="D235" s="467"/>
      <c r="E235" s="266">
        <f aca="true" t="shared" si="76" ref="E235:J235">SUM(E227:E234)</f>
        <v>160</v>
      </c>
      <c r="F235" s="266">
        <f t="shared" si="76"/>
        <v>146</v>
      </c>
      <c r="G235" s="266">
        <f t="shared" si="76"/>
        <v>306</v>
      </c>
      <c r="H235" s="266">
        <f t="shared" si="76"/>
        <v>152</v>
      </c>
      <c r="I235" s="266">
        <f t="shared" si="76"/>
        <v>121</v>
      </c>
      <c r="J235" s="266">
        <f t="shared" si="76"/>
        <v>273</v>
      </c>
      <c r="K235" s="266">
        <f aca="true" t="shared" si="77" ref="K235:P235">SUM(K227:K234)</f>
        <v>365</v>
      </c>
      <c r="L235" s="266">
        <f t="shared" si="77"/>
        <v>384</v>
      </c>
      <c r="M235" s="266">
        <f t="shared" si="77"/>
        <v>749</v>
      </c>
      <c r="N235" s="266">
        <f t="shared" si="77"/>
        <v>517</v>
      </c>
      <c r="O235" s="266">
        <f t="shared" si="77"/>
        <v>505</v>
      </c>
      <c r="P235" s="266">
        <f t="shared" si="77"/>
        <v>1022</v>
      </c>
    </row>
    <row r="236" spans="1:16" ht="13.5" thickBot="1">
      <c r="A236" s="456" t="s">
        <v>50</v>
      </c>
      <c r="B236" s="456"/>
      <c r="C236" s="456"/>
      <c r="D236" s="457"/>
      <c r="E236" s="72">
        <f>E235</f>
        <v>160</v>
      </c>
      <c r="F236" s="72">
        <f aca="true" t="shared" si="78" ref="F236:P236">F235</f>
        <v>146</v>
      </c>
      <c r="G236" s="72">
        <f t="shared" si="78"/>
        <v>306</v>
      </c>
      <c r="H236" s="72">
        <f t="shared" si="78"/>
        <v>152</v>
      </c>
      <c r="I236" s="72">
        <f t="shared" si="78"/>
        <v>121</v>
      </c>
      <c r="J236" s="72">
        <f>SUM(H236:I236)</f>
        <v>273</v>
      </c>
      <c r="K236" s="72">
        <f t="shared" si="78"/>
        <v>365</v>
      </c>
      <c r="L236" s="72">
        <f t="shared" si="78"/>
        <v>384</v>
      </c>
      <c r="M236" s="72">
        <f t="shared" si="78"/>
        <v>749</v>
      </c>
      <c r="N236" s="72">
        <f t="shared" si="78"/>
        <v>517</v>
      </c>
      <c r="O236" s="72">
        <f t="shared" si="78"/>
        <v>505</v>
      </c>
      <c r="P236" s="72">
        <f t="shared" si="78"/>
        <v>1022</v>
      </c>
    </row>
    <row r="237" spans="1:16" ht="12.75">
      <c r="A237" s="79"/>
      <c r="B237" s="79"/>
      <c r="C237" s="79"/>
      <c r="D237" s="79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</row>
    <row r="238" spans="1:16" ht="13.5" thickBot="1">
      <c r="A238" s="79"/>
      <c r="B238" s="79"/>
      <c r="C238" s="79"/>
      <c r="D238" s="79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</row>
    <row r="239" spans="1:16" ht="13.5" thickBot="1">
      <c r="A239" s="468" t="s">
        <v>135</v>
      </c>
      <c r="B239" s="468"/>
      <c r="C239" s="468"/>
      <c r="D239" s="468"/>
      <c r="E239" s="468"/>
      <c r="F239" s="468"/>
      <c r="G239" s="468"/>
      <c r="H239" s="478" t="s">
        <v>6</v>
      </c>
      <c r="I239" s="478"/>
      <c r="J239" s="478"/>
      <c r="K239" s="478"/>
      <c r="L239" s="478"/>
      <c r="M239" s="478"/>
      <c r="N239" s="478"/>
      <c r="O239" s="478"/>
      <c r="P239" s="478"/>
    </row>
    <row r="240" spans="1:16" ht="13.5" thickBot="1">
      <c r="A240" s="186" t="s">
        <v>7</v>
      </c>
      <c r="B240" s="187" t="s">
        <v>52</v>
      </c>
      <c r="C240" s="188" t="s">
        <v>9</v>
      </c>
      <c r="D240" s="188"/>
      <c r="E240" s="469" t="s">
        <v>10</v>
      </c>
      <c r="F240" s="469"/>
      <c r="G240" s="469"/>
      <c r="H240" s="477" t="s">
        <v>11</v>
      </c>
      <c r="I240" s="477"/>
      <c r="J240" s="477"/>
      <c r="K240" s="469" t="s">
        <v>12</v>
      </c>
      <c r="L240" s="469"/>
      <c r="M240" s="469"/>
      <c r="N240" s="469" t="s">
        <v>13</v>
      </c>
      <c r="O240" s="469"/>
      <c r="P240" s="469"/>
    </row>
    <row r="241" spans="1:16" ht="13.5" customHeight="1" thickBot="1">
      <c r="A241" s="203" t="s">
        <v>14</v>
      </c>
      <c r="B241" s="204"/>
      <c r="C241" s="189"/>
      <c r="D241" s="223"/>
      <c r="E241" s="190" t="s">
        <v>15</v>
      </c>
      <c r="F241" s="190" t="s">
        <v>16</v>
      </c>
      <c r="G241" s="190" t="s">
        <v>17</v>
      </c>
      <c r="H241" s="190" t="s">
        <v>15</v>
      </c>
      <c r="I241" s="190" t="s">
        <v>16</v>
      </c>
      <c r="J241" s="190" t="s">
        <v>17</v>
      </c>
      <c r="K241" s="190" t="s">
        <v>15</v>
      </c>
      <c r="L241" s="190" t="s">
        <v>16</v>
      </c>
      <c r="M241" s="190" t="s">
        <v>17</v>
      </c>
      <c r="N241" s="190" t="s">
        <v>15</v>
      </c>
      <c r="O241" s="190" t="s">
        <v>16</v>
      </c>
      <c r="P241" s="190" t="s">
        <v>17</v>
      </c>
    </row>
    <row r="242" spans="1:16" ht="24">
      <c r="A242" s="169" t="s">
        <v>136</v>
      </c>
      <c r="B242" s="444" t="s">
        <v>222</v>
      </c>
      <c r="C242" s="171" t="s">
        <v>137</v>
      </c>
      <c r="D242" s="230"/>
      <c r="E242" s="261">
        <v>17</v>
      </c>
      <c r="F242" s="163">
        <v>9</v>
      </c>
      <c r="G242" s="20">
        <f>SUM(E242:F242)</f>
        <v>26</v>
      </c>
      <c r="H242" s="163">
        <v>15</v>
      </c>
      <c r="I242" s="163">
        <v>9</v>
      </c>
      <c r="J242" s="20">
        <f>SUM(H242:I242)</f>
        <v>24</v>
      </c>
      <c r="K242" s="16">
        <v>22</v>
      </c>
      <c r="L242" s="16">
        <v>19</v>
      </c>
      <c r="M242" s="20">
        <f>SUM(K242:L242)</f>
        <v>41</v>
      </c>
      <c r="N242" s="16">
        <f>SUM(H242,K242)</f>
        <v>37</v>
      </c>
      <c r="O242" s="16">
        <f>SUM(I242,L242)</f>
        <v>28</v>
      </c>
      <c r="P242" s="164">
        <f>SUM(N242:O242)</f>
        <v>65</v>
      </c>
    </row>
    <row r="243" spans="1:16" ht="26.25" thickBot="1">
      <c r="A243" s="29" t="s">
        <v>55</v>
      </c>
      <c r="B243" s="446" t="s">
        <v>222</v>
      </c>
      <c r="C243" s="160" t="s">
        <v>137</v>
      </c>
      <c r="D243" s="262"/>
      <c r="E243" s="258">
        <v>23</v>
      </c>
      <c r="F243" s="66">
        <v>9</v>
      </c>
      <c r="G243" s="166">
        <f>SUM(E243:F243)</f>
        <v>32</v>
      </c>
      <c r="H243" s="66">
        <v>23</v>
      </c>
      <c r="I243" s="66">
        <v>9</v>
      </c>
      <c r="J243" s="68">
        <f>SUM(H243:I243)</f>
        <v>32</v>
      </c>
      <c r="K243" s="19">
        <v>45</v>
      </c>
      <c r="L243" s="19">
        <v>7</v>
      </c>
      <c r="M243" s="166">
        <f>SUM(K243:L243)</f>
        <v>52</v>
      </c>
      <c r="N243" s="161">
        <f>SUM(H243,K243)</f>
        <v>68</v>
      </c>
      <c r="O243" s="161">
        <f>SUM(I243,L243)</f>
        <v>16</v>
      </c>
      <c r="P243" s="162">
        <f>SUM(N243:O243)</f>
        <v>84</v>
      </c>
    </row>
    <row r="244" spans="1:16" ht="13.5" thickBot="1">
      <c r="A244" s="458" t="s">
        <v>34</v>
      </c>
      <c r="B244" s="458"/>
      <c r="C244" s="458"/>
      <c r="D244" s="459"/>
      <c r="E244" s="193">
        <f>SUM(E242:E243)</f>
        <v>40</v>
      </c>
      <c r="F244" s="193">
        <f>SUM(F242:F243)</f>
        <v>18</v>
      </c>
      <c r="G244" s="193">
        <f aca="true" t="shared" si="79" ref="G244:P244">SUM(G242:G243)</f>
        <v>58</v>
      </c>
      <c r="H244" s="193">
        <f t="shared" si="79"/>
        <v>38</v>
      </c>
      <c r="I244" s="193">
        <f t="shared" si="79"/>
        <v>18</v>
      </c>
      <c r="J244" s="193">
        <f t="shared" si="79"/>
        <v>56</v>
      </c>
      <c r="K244" s="193">
        <f>SUM(K242:K243)</f>
        <v>67</v>
      </c>
      <c r="L244" s="193">
        <f t="shared" si="79"/>
        <v>26</v>
      </c>
      <c r="M244" s="193">
        <f t="shared" si="79"/>
        <v>93</v>
      </c>
      <c r="N244" s="193">
        <f t="shared" si="79"/>
        <v>105</v>
      </c>
      <c r="O244" s="193">
        <f t="shared" si="79"/>
        <v>44</v>
      </c>
      <c r="P244" s="193">
        <f t="shared" si="79"/>
        <v>149</v>
      </c>
    </row>
    <row r="245" spans="1:16" ht="13.5" thickBot="1">
      <c r="A245" s="456" t="s">
        <v>50</v>
      </c>
      <c r="B245" s="456"/>
      <c r="C245" s="456"/>
      <c r="D245" s="457"/>
      <c r="E245" s="72">
        <f aca="true" t="shared" si="80" ref="E245:P245">E244</f>
        <v>40</v>
      </c>
      <c r="F245" s="72">
        <f t="shared" si="80"/>
        <v>18</v>
      </c>
      <c r="G245" s="72">
        <f t="shared" si="80"/>
        <v>58</v>
      </c>
      <c r="H245" s="72">
        <f t="shared" si="80"/>
        <v>38</v>
      </c>
      <c r="I245" s="72">
        <f t="shared" si="80"/>
        <v>18</v>
      </c>
      <c r="J245" s="72">
        <f t="shared" si="80"/>
        <v>56</v>
      </c>
      <c r="K245" s="72">
        <f t="shared" si="80"/>
        <v>67</v>
      </c>
      <c r="L245" s="72">
        <f t="shared" si="80"/>
        <v>26</v>
      </c>
      <c r="M245" s="72">
        <f t="shared" si="80"/>
        <v>93</v>
      </c>
      <c r="N245" s="72">
        <f t="shared" si="80"/>
        <v>105</v>
      </c>
      <c r="O245" s="72">
        <f t="shared" si="80"/>
        <v>44</v>
      </c>
      <c r="P245" s="72">
        <f t="shared" si="80"/>
        <v>149</v>
      </c>
    </row>
    <row r="246" spans="1:16" ht="25.5" customHeight="1" thickBot="1">
      <c r="A246" s="79"/>
      <c r="B246" s="79"/>
      <c r="C246" s="79"/>
      <c r="D246" s="79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</row>
    <row r="247" spans="1:16" ht="13.5" thickBot="1">
      <c r="A247" s="468" t="s">
        <v>135</v>
      </c>
      <c r="B247" s="468"/>
      <c r="C247" s="468"/>
      <c r="D247" s="468"/>
      <c r="E247" s="468"/>
      <c r="F247" s="468"/>
      <c r="G247" s="468"/>
      <c r="H247" s="485" t="s">
        <v>6</v>
      </c>
      <c r="I247" s="485"/>
      <c r="J247" s="485"/>
      <c r="K247" s="485"/>
      <c r="L247" s="485"/>
      <c r="M247" s="485"/>
      <c r="N247" s="485"/>
      <c r="O247" s="485"/>
      <c r="P247" s="485"/>
    </row>
    <row r="248" spans="1:16" ht="13.5" thickBot="1">
      <c r="A248" s="188" t="s">
        <v>7</v>
      </c>
      <c r="B248" s="187" t="s">
        <v>52</v>
      </c>
      <c r="C248" s="188" t="s">
        <v>9</v>
      </c>
      <c r="D248" s="188"/>
      <c r="E248" s="469" t="s">
        <v>10</v>
      </c>
      <c r="F248" s="469"/>
      <c r="G248" s="469"/>
      <c r="H248" s="477" t="s">
        <v>11</v>
      </c>
      <c r="I248" s="469"/>
      <c r="J248" s="469"/>
      <c r="K248" s="469" t="s">
        <v>12</v>
      </c>
      <c r="L248" s="469"/>
      <c r="M248" s="469"/>
      <c r="N248" s="469" t="s">
        <v>13</v>
      </c>
      <c r="O248" s="469"/>
      <c r="P248" s="469"/>
    </row>
    <row r="249" spans="1:16" ht="13.5" thickBot="1">
      <c r="A249" s="188" t="s">
        <v>14</v>
      </c>
      <c r="B249" s="333"/>
      <c r="C249" s="333"/>
      <c r="D249" s="332"/>
      <c r="E249" s="334" t="s">
        <v>15</v>
      </c>
      <c r="F249" s="334" t="s">
        <v>16</v>
      </c>
      <c r="G249" s="334" t="s">
        <v>17</v>
      </c>
      <c r="H249" s="334" t="s">
        <v>15</v>
      </c>
      <c r="I249" s="334" t="s">
        <v>16</v>
      </c>
      <c r="J249" s="334" t="s">
        <v>17</v>
      </c>
      <c r="K249" s="334" t="s">
        <v>15</v>
      </c>
      <c r="L249" s="334" t="s">
        <v>16</v>
      </c>
      <c r="M249" s="334" t="s">
        <v>17</v>
      </c>
      <c r="N249" s="334" t="s">
        <v>15</v>
      </c>
      <c r="O249" s="334" t="s">
        <v>16</v>
      </c>
      <c r="P249" s="334" t="s">
        <v>17</v>
      </c>
    </row>
    <row r="250" spans="1:16" ht="12.75">
      <c r="A250" s="40" t="s">
        <v>136</v>
      </c>
      <c r="B250" s="444" t="s">
        <v>223</v>
      </c>
      <c r="C250" s="126" t="s">
        <v>138</v>
      </c>
      <c r="D250" s="426"/>
      <c r="E250" s="427">
        <v>23</v>
      </c>
      <c r="F250" s="119">
        <v>6</v>
      </c>
      <c r="G250" s="119">
        <f aca="true" t="shared" si="81" ref="G250:G255">SUM(E250:F250)</f>
        <v>29</v>
      </c>
      <c r="H250" s="119">
        <v>20</v>
      </c>
      <c r="I250" s="119">
        <v>5</v>
      </c>
      <c r="J250" s="119">
        <f aca="true" t="shared" si="82" ref="J250:J255">SUM(H250:I250)</f>
        <v>25</v>
      </c>
      <c r="K250" s="119">
        <v>42</v>
      </c>
      <c r="L250" s="119">
        <v>13</v>
      </c>
      <c r="M250" s="119">
        <f aca="true" t="shared" si="83" ref="M250:M255">SUM(K250:L250)</f>
        <v>55</v>
      </c>
      <c r="N250" s="119">
        <f aca="true" t="shared" si="84" ref="N250:O255">SUM(H250,K250)</f>
        <v>62</v>
      </c>
      <c r="O250" s="119">
        <f t="shared" si="84"/>
        <v>18</v>
      </c>
      <c r="P250" s="168">
        <f aca="true" t="shared" si="85" ref="P250:P255">SUM(N250:O250)</f>
        <v>80</v>
      </c>
    </row>
    <row r="251" spans="1:16" ht="12.75">
      <c r="A251" s="38" t="s">
        <v>173</v>
      </c>
      <c r="B251" s="444" t="s">
        <v>223</v>
      </c>
      <c r="C251" s="11" t="s">
        <v>138</v>
      </c>
      <c r="D251" s="428"/>
      <c r="E251" s="363">
        <v>11</v>
      </c>
      <c r="F251" s="61">
        <v>6</v>
      </c>
      <c r="G251" s="61">
        <f t="shared" si="81"/>
        <v>17</v>
      </c>
      <c r="H251" s="61"/>
      <c r="I251" s="61"/>
      <c r="J251" s="61">
        <f t="shared" si="82"/>
        <v>0</v>
      </c>
      <c r="K251" s="61"/>
      <c r="L251" s="61"/>
      <c r="M251" s="61">
        <f t="shared" si="83"/>
        <v>0</v>
      </c>
      <c r="N251" s="61">
        <f>SUM(H251,K251)</f>
        <v>0</v>
      </c>
      <c r="O251" s="61">
        <f>SUM(I251,L251)</f>
        <v>0</v>
      </c>
      <c r="P251" s="222">
        <f t="shared" si="85"/>
        <v>0</v>
      </c>
    </row>
    <row r="252" spans="1:53" s="8" customFormat="1" ht="12.75">
      <c r="A252" s="38" t="s">
        <v>139</v>
      </c>
      <c r="B252" s="444" t="s">
        <v>223</v>
      </c>
      <c r="C252" s="11" t="s">
        <v>138</v>
      </c>
      <c r="D252" s="428"/>
      <c r="E252" s="363">
        <v>5</v>
      </c>
      <c r="F252" s="61">
        <v>4</v>
      </c>
      <c r="G252" s="61">
        <f t="shared" si="81"/>
        <v>9</v>
      </c>
      <c r="H252" s="61">
        <v>5</v>
      </c>
      <c r="I252" s="61">
        <v>4</v>
      </c>
      <c r="J252" s="61">
        <f>SUM(H252:I252)</f>
        <v>9</v>
      </c>
      <c r="K252" s="61">
        <v>10</v>
      </c>
      <c r="L252" s="61">
        <v>9</v>
      </c>
      <c r="M252" s="61">
        <f t="shared" si="83"/>
        <v>19</v>
      </c>
      <c r="N252" s="61">
        <f>SUM(H252,K252)</f>
        <v>15</v>
      </c>
      <c r="O252" s="61">
        <f>SUM(I252,L252)</f>
        <v>13</v>
      </c>
      <c r="P252" s="222">
        <f t="shared" si="85"/>
        <v>28</v>
      </c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2"/>
      <c r="AL252" s="8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2"/>
      <c r="AZ252" s="82"/>
      <c r="BA252" s="82"/>
    </row>
    <row r="253" spans="1:16" ht="25.5">
      <c r="A253" s="38" t="s">
        <v>140</v>
      </c>
      <c r="B253" s="438" t="s">
        <v>223</v>
      </c>
      <c r="C253" s="11" t="s">
        <v>138</v>
      </c>
      <c r="D253" s="428"/>
      <c r="E253" s="363">
        <v>7</v>
      </c>
      <c r="F253" s="61">
        <v>3</v>
      </c>
      <c r="G253" s="61">
        <f t="shared" si="81"/>
        <v>10</v>
      </c>
      <c r="H253" s="61">
        <v>7</v>
      </c>
      <c r="I253" s="61">
        <v>3</v>
      </c>
      <c r="J253" s="61">
        <f t="shared" si="82"/>
        <v>10</v>
      </c>
      <c r="K253" s="61">
        <v>9</v>
      </c>
      <c r="L253" s="61">
        <v>10</v>
      </c>
      <c r="M253" s="61">
        <f t="shared" si="83"/>
        <v>19</v>
      </c>
      <c r="N253" s="61">
        <f t="shared" si="84"/>
        <v>16</v>
      </c>
      <c r="O253" s="61">
        <f t="shared" si="84"/>
        <v>13</v>
      </c>
      <c r="P253" s="222">
        <f t="shared" si="85"/>
        <v>29</v>
      </c>
    </row>
    <row r="254" spans="1:16" ht="27" customHeight="1">
      <c r="A254" s="38" t="s">
        <v>141</v>
      </c>
      <c r="B254" s="438" t="s">
        <v>223</v>
      </c>
      <c r="C254" s="11" t="s">
        <v>138</v>
      </c>
      <c r="D254" s="428"/>
      <c r="E254" s="363">
        <v>12</v>
      </c>
      <c r="F254" s="61">
        <v>10</v>
      </c>
      <c r="G254" s="61">
        <f t="shared" si="81"/>
        <v>22</v>
      </c>
      <c r="H254" s="61">
        <v>12</v>
      </c>
      <c r="I254" s="61">
        <v>9</v>
      </c>
      <c r="J254" s="61">
        <f t="shared" si="82"/>
        <v>21</v>
      </c>
      <c r="K254" s="61">
        <v>27</v>
      </c>
      <c r="L254" s="61">
        <v>7</v>
      </c>
      <c r="M254" s="61">
        <f t="shared" si="83"/>
        <v>34</v>
      </c>
      <c r="N254" s="61">
        <f t="shared" si="84"/>
        <v>39</v>
      </c>
      <c r="O254" s="61">
        <f t="shared" si="84"/>
        <v>16</v>
      </c>
      <c r="P254" s="222">
        <f t="shared" si="85"/>
        <v>55</v>
      </c>
    </row>
    <row r="255" spans="1:16" ht="27" customHeight="1" thickBot="1">
      <c r="A255" s="439" t="s">
        <v>55</v>
      </c>
      <c r="B255" s="445" t="s">
        <v>223</v>
      </c>
      <c r="C255" s="440" t="s">
        <v>138</v>
      </c>
      <c r="D255" s="441"/>
      <c r="E255" s="442">
        <v>54</v>
      </c>
      <c r="F255" s="313">
        <v>15</v>
      </c>
      <c r="G255" s="313">
        <f t="shared" si="81"/>
        <v>69</v>
      </c>
      <c r="H255" s="313">
        <v>52</v>
      </c>
      <c r="I255" s="313">
        <v>14</v>
      </c>
      <c r="J255" s="313">
        <f t="shared" si="82"/>
        <v>66</v>
      </c>
      <c r="K255" s="313">
        <v>69</v>
      </c>
      <c r="L255" s="313">
        <v>12</v>
      </c>
      <c r="M255" s="313">
        <f t="shared" si="83"/>
        <v>81</v>
      </c>
      <c r="N255" s="313">
        <f t="shared" si="84"/>
        <v>121</v>
      </c>
      <c r="O255" s="313">
        <f t="shared" si="84"/>
        <v>26</v>
      </c>
      <c r="P255" s="316">
        <f t="shared" si="85"/>
        <v>147</v>
      </c>
    </row>
    <row r="256" spans="1:53" s="8" customFormat="1" ht="13.5" thickBot="1">
      <c r="A256" s="464" t="s">
        <v>34</v>
      </c>
      <c r="B256" s="464"/>
      <c r="C256" s="464"/>
      <c r="D256" s="465"/>
      <c r="E256" s="443">
        <f aca="true" t="shared" si="86" ref="E256:P256">SUM(E250:E255)</f>
        <v>112</v>
      </c>
      <c r="F256" s="443">
        <f t="shared" si="86"/>
        <v>44</v>
      </c>
      <c r="G256" s="443">
        <f t="shared" si="86"/>
        <v>156</v>
      </c>
      <c r="H256" s="443">
        <f t="shared" si="86"/>
        <v>96</v>
      </c>
      <c r="I256" s="443">
        <f t="shared" si="86"/>
        <v>35</v>
      </c>
      <c r="J256" s="443">
        <f t="shared" si="86"/>
        <v>131</v>
      </c>
      <c r="K256" s="443">
        <f t="shared" si="86"/>
        <v>157</v>
      </c>
      <c r="L256" s="443">
        <f t="shared" si="86"/>
        <v>51</v>
      </c>
      <c r="M256" s="443">
        <f t="shared" si="86"/>
        <v>208</v>
      </c>
      <c r="N256" s="443">
        <f t="shared" si="86"/>
        <v>253</v>
      </c>
      <c r="O256" s="443">
        <f t="shared" si="86"/>
        <v>86</v>
      </c>
      <c r="P256" s="443">
        <f t="shared" si="86"/>
        <v>339</v>
      </c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82"/>
      <c r="AL256" s="8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2"/>
      <c r="AZ256" s="82"/>
      <c r="BA256" s="82"/>
    </row>
    <row r="257" spans="1:16" ht="13.5" thickBot="1">
      <c r="A257" s="456" t="s">
        <v>50</v>
      </c>
      <c r="B257" s="456"/>
      <c r="C257" s="456"/>
      <c r="D257" s="457"/>
      <c r="E257" s="196">
        <f>SUM(E256)</f>
        <v>112</v>
      </c>
      <c r="F257" s="196">
        <f aca="true" t="shared" si="87" ref="F257:P257">SUM(F256)</f>
        <v>44</v>
      </c>
      <c r="G257" s="196">
        <f t="shared" si="87"/>
        <v>156</v>
      </c>
      <c r="H257" s="196">
        <f t="shared" si="87"/>
        <v>96</v>
      </c>
      <c r="I257" s="196">
        <f t="shared" si="87"/>
        <v>35</v>
      </c>
      <c r="J257" s="196">
        <f t="shared" si="87"/>
        <v>131</v>
      </c>
      <c r="K257" s="196">
        <f t="shared" si="87"/>
        <v>157</v>
      </c>
      <c r="L257" s="196">
        <f t="shared" si="87"/>
        <v>51</v>
      </c>
      <c r="M257" s="196">
        <f t="shared" si="87"/>
        <v>208</v>
      </c>
      <c r="N257" s="196">
        <f t="shared" si="87"/>
        <v>253</v>
      </c>
      <c r="O257" s="196">
        <f t="shared" si="87"/>
        <v>86</v>
      </c>
      <c r="P257" s="196">
        <f t="shared" si="87"/>
        <v>339</v>
      </c>
    </row>
    <row r="258" spans="1:16" ht="13.5" thickBot="1">
      <c r="A258" s="79"/>
      <c r="B258" s="79"/>
      <c r="C258" s="79"/>
      <c r="D258" s="79"/>
      <c r="E258" s="100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</row>
    <row r="259" spans="1:16" ht="13.5" thickBot="1">
      <c r="A259" s="194" t="s">
        <v>236</v>
      </c>
      <c r="B259" s="189"/>
      <c r="C259" s="189" t="s">
        <v>9</v>
      </c>
      <c r="D259" s="189"/>
      <c r="E259" s="190" t="s">
        <v>15</v>
      </c>
      <c r="F259" s="190" t="s">
        <v>16</v>
      </c>
      <c r="G259" s="190" t="s">
        <v>17</v>
      </c>
      <c r="H259" s="190" t="s">
        <v>15</v>
      </c>
      <c r="I259" s="190" t="s">
        <v>16</v>
      </c>
      <c r="J259" s="190" t="s">
        <v>17</v>
      </c>
      <c r="K259" s="190" t="s">
        <v>15</v>
      </c>
      <c r="L259" s="190" t="s">
        <v>16</v>
      </c>
      <c r="M259" s="190" t="s">
        <v>17</v>
      </c>
      <c r="N259" s="190" t="s">
        <v>15</v>
      </c>
      <c r="O259" s="190" t="s">
        <v>16</v>
      </c>
      <c r="P259" s="190" t="s">
        <v>17</v>
      </c>
    </row>
    <row r="260" spans="1:16" ht="24.75" thickBot="1">
      <c r="A260" s="527" t="s">
        <v>235</v>
      </c>
      <c r="B260" s="528" t="s">
        <v>155</v>
      </c>
      <c r="C260" s="90" t="s">
        <v>21</v>
      </c>
      <c r="D260" s="91"/>
      <c r="E260" s="147">
        <v>0</v>
      </c>
      <c r="F260" s="60">
        <v>0</v>
      </c>
      <c r="G260" s="60">
        <f>SUM(E260:F260)</f>
        <v>0</v>
      </c>
      <c r="H260" s="205">
        <v>3</v>
      </c>
      <c r="I260" s="206">
        <v>13</v>
      </c>
      <c r="J260" s="207">
        <f>SUM(H260:I260)</f>
        <v>16</v>
      </c>
      <c r="K260" s="31">
        <v>5</v>
      </c>
      <c r="L260" s="31">
        <v>8</v>
      </c>
      <c r="M260" s="31">
        <f>SUM(K260,L260)</f>
        <v>13</v>
      </c>
      <c r="N260" s="46">
        <f>SUM(H260,K260)</f>
        <v>8</v>
      </c>
      <c r="O260" s="46">
        <f>SUM(I260,L260)</f>
        <v>21</v>
      </c>
      <c r="P260" s="32">
        <f>SUM(N260:O260)</f>
        <v>29</v>
      </c>
    </row>
    <row r="261" spans="1:53" s="8" customFormat="1" ht="13.5" thickBot="1">
      <c r="A261" s="456" t="s">
        <v>50</v>
      </c>
      <c r="B261" s="456"/>
      <c r="C261" s="456"/>
      <c r="D261" s="457"/>
      <c r="E261" s="193">
        <f aca="true" t="shared" si="88" ref="E261:P261">E260</f>
        <v>0</v>
      </c>
      <c r="F261" s="193">
        <f t="shared" si="88"/>
        <v>0</v>
      </c>
      <c r="G261" s="193">
        <f t="shared" si="88"/>
        <v>0</v>
      </c>
      <c r="H261" s="193">
        <f t="shared" si="88"/>
        <v>3</v>
      </c>
      <c r="I261" s="193">
        <f t="shared" si="88"/>
        <v>13</v>
      </c>
      <c r="J261" s="193">
        <f t="shared" si="88"/>
        <v>16</v>
      </c>
      <c r="K261" s="193">
        <f t="shared" si="88"/>
        <v>5</v>
      </c>
      <c r="L261" s="193">
        <f t="shared" si="88"/>
        <v>8</v>
      </c>
      <c r="M261" s="193">
        <f t="shared" si="88"/>
        <v>13</v>
      </c>
      <c r="N261" s="193">
        <f t="shared" si="88"/>
        <v>8</v>
      </c>
      <c r="O261" s="193">
        <f t="shared" si="88"/>
        <v>21</v>
      </c>
      <c r="P261" s="193">
        <f t="shared" si="88"/>
        <v>29</v>
      </c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  <c r="AI261" s="82"/>
      <c r="AJ261" s="82"/>
      <c r="AK261" s="82"/>
      <c r="AL261" s="82"/>
      <c r="AM261" s="82"/>
      <c r="AN261" s="82"/>
      <c r="AO261" s="82"/>
      <c r="AP261" s="82"/>
      <c r="AQ261" s="82"/>
      <c r="AR261" s="82"/>
      <c r="AS261" s="82"/>
      <c r="AT261" s="82"/>
      <c r="AU261" s="82"/>
      <c r="AV261" s="82"/>
      <c r="AW261" s="82"/>
      <c r="AX261" s="82"/>
      <c r="AY261" s="82"/>
      <c r="AZ261" s="82"/>
      <c r="BA261" s="82"/>
    </row>
    <row r="262" spans="1:53" s="8" customFormat="1" ht="13.5" thickBot="1">
      <c r="A262" s="79"/>
      <c r="B262" s="79"/>
      <c r="C262" s="79"/>
      <c r="D262" s="79"/>
      <c r="E262" s="100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  <c r="AK262" s="82"/>
      <c r="AL262" s="82"/>
      <c r="AM262" s="82"/>
      <c r="AN262" s="82"/>
      <c r="AO262" s="82"/>
      <c r="AP262" s="82"/>
      <c r="AQ262" s="82"/>
      <c r="AR262" s="82"/>
      <c r="AS262" s="82"/>
      <c r="AT262" s="82"/>
      <c r="AU262" s="82"/>
      <c r="AV262" s="82"/>
      <c r="AW262" s="82"/>
      <c r="AX262" s="82"/>
      <c r="AY262" s="82"/>
      <c r="AZ262" s="82"/>
      <c r="BA262" s="82"/>
    </row>
    <row r="263" spans="1:53" s="8" customFormat="1" ht="13.5" thickBot="1">
      <c r="A263" s="194" t="s">
        <v>14</v>
      </c>
      <c r="B263" s="189"/>
      <c r="C263" s="189" t="s">
        <v>9</v>
      </c>
      <c r="D263" s="189"/>
      <c r="E263" s="190" t="s">
        <v>15</v>
      </c>
      <c r="F263" s="190" t="s">
        <v>16</v>
      </c>
      <c r="G263" s="190" t="s">
        <v>17</v>
      </c>
      <c r="H263" s="190" t="s">
        <v>15</v>
      </c>
      <c r="I263" s="190" t="s">
        <v>16</v>
      </c>
      <c r="J263" s="190" t="s">
        <v>17</v>
      </c>
      <c r="K263" s="190" t="s">
        <v>15</v>
      </c>
      <c r="L263" s="190" t="s">
        <v>16</v>
      </c>
      <c r="M263" s="190" t="s">
        <v>17</v>
      </c>
      <c r="N263" s="190" t="s">
        <v>15</v>
      </c>
      <c r="O263" s="190" t="s">
        <v>16</v>
      </c>
      <c r="P263" s="190" t="s">
        <v>17</v>
      </c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  <c r="AI263" s="82"/>
      <c r="AJ263" s="82"/>
      <c r="AK263" s="82"/>
      <c r="AL263" s="82"/>
      <c r="AM263" s="82"/>
      <c r="AN263" s="82"/>
      <c r="AO263" s="82"/>
      <c r="AP263" s="82"/>
      <c r="AQ263" s="82"/>
      <c r="AR263" s="82"/>
      <c r="AS263" s="82"/>
      <c r="AT263" s="82"/>
      <c r="AU263" s="82"/>
      <c r="AV263" s="82"/>
      <c r="AW263" s="82"/>
      <c r="AX263" s="82"/>
      <c r="AY263" s="82"/>
      <c r="AZ263" s="82"/>
      <c r="BA263" s="82"/>
    </row>
    <row r="264" spans="1:53" s="8" customFormat="1" ht="26.25" thickBot="1">
      <c r="A264" s="58" t="s">
        <v>213</v>
      </c>
      <c r="B264" s="89" t="s">
        <v>212</v>
      </c>
      <c r="C264" s="90" t="s">
        <v>205</v>
      </c>
      <c r="D264" s="91"/>
      <c r="E264" s="147">
        <v>0</v>
      </c>
      <c r="F264" s="60">
        <v>0</v>
      </c>
      <c r="G264" s="60">
        <f>SUM(E264:F264)</f>
        <v>0</v>
      </c>
      <c r="H264" s="205">
        <v>0</v>
      </c>
      <c r="I264" s="206">
        <v>0</v>
      </c>
      <c r="J264" s="207">
        <f>SUM(H264:I264)</f>
        <v>0</v>
      </c>
      <c r="K264" s="31">
        <v>11</v>
      </c>
      <c r="L264" s="31">
        <v>5</v>
      </c>
      <c r="M264" s="31">
        <f>SUM(K264,L264)</f>
        <v>16</v>
      </c>
      <c r="N264" s="46">
        <f>SUM(H264,K264)</f>
        <v>11</v>
      </c>
      <c r="O264" s="46">
        <f>SUM(I264,L264)</f>
        <v>5</v>
      </c>
      <c r="P264" s="32">
        <f>SUM(N264:O264)</f>
        <v>16</v>
      </c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  <c r="AL264" s="82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  <c r="AW264" s="82"/>
      <c r="AX264" s="82"/>
      <c r="AY264" s="82"/>
      <c r="AZ264" s="82"/>
      <c r="BA264" s="82"/>
    </row>
    <row r="265" spans="1:53" s="8" customFormat="1" ht="13.5" thickBot="1">
      <c r="A265" s="458" t="s">
        <v>34</v>
      </c>
      <c r="B265" s="458"/>
      <c r="C265" s="458"/>
      <c r="D265" s="458"/>
      <c r="E265" s="193">
        <f>SUM(E264)</f>
        <v>0</v>
      </c>
      <c r="F265" s="193">
        <f aca="true" t="shared" si="89" ref="F265:P265">F264</f>
        <v>0</v>
      </c>
      <c r="G265" s="193">
        <f t="shared" si="89"/>
        <v>0</v>
      </c>
      <c r="H265" s="193">
        <f t="shared" si="89"/>
        <v>0</v>
      </c>
      <c r="I265" s="193">
        <f t="shared" si="89"/>
        <v>0</v>
      </c>
      <c r="J265" s="193">
        <f t="shared" si="89"/>
        <v>0</v>
      </c>
      <c r="K265" s="193">
        <f t="shared" si="89"/>
        <v>11</v>
      </c>
      <c r="L265" s="193">
        <f t="shared" si="89"/>
        <v>5</v>
      </c>
      <c r="M265" s="193">
        <f t="shared" si="89"/>
        <v>16</v>
      </c>
      <c r="N265" s="193">
        <f t="shared" si="89"/>
        <v>11</v>
      </c>
      <c r="O265" s="193">
        <f t="shared" si="89"/>
        <v>5</v>
      </c>
      <c r="P265" s="193">
        <f t="shared" si="89"/>
        <v>16</v>
      </c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  <c r="AL265" s="82"/>
      <c r="AM265" s="82"/>
      <c r="AN265" s="82"/>
      <c r="AO265" s="82"/>
      <c r="AP265" s="82"/>
      <c r="AQ265" s="82"/>
      <c r="AR265" s="82"/>
      <c r="AS265" s="82"/>
      <c r="AT265" s="82"/>
      <c r="AU265" s="82"/>
      <c r="AV265" s="82"/>
      <c r="AW265" s="82"/>
      <c r="AX265" s="82"/>
      <c r="AY265" s="82"/>
      <c r="AZ265" s="82"/>
      <c r="BA265" s="82"/>
    </row>
    <row r="266" spans="1:53" s="8" customFormat="1" ht="12.75">
      <c r="A266" s="81"/>
      <c r="B266" s="81"/>
      <c r="C266" s="81"/>
      <c r="D266" s="81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  <c r="AI266" s="82"/>
      <c r="AJ266" s="82"/>
      <c r="AK266" s="82"/>
      <c r="AL266" s="82"/>
      <c r="AM266" s="82"/>
      <c r="AN266" s="82"/>
      <c r="AO266" s="82"/>
      <c r="AP266" s="82"/>
      <c r="AQ266" s="82"/>
      <c r="AR266" s="82"/>
      <c r="AS266" s="82"/>
      <c r="AT266" s="82"/>
      <c r="AU266" s="82"/>
      <c r="AV266" s="82"/>
      <c r="AW266" s="82"/>
      <c r="AX266" s="82"/>
      <c r="AY266" s="82"/>
      <c r="AZ266" s="82"/>
      <c r="BA266" s="82"/>
    </row>
    <row r="267" spans="1:53" s="8" customFormat="1" ht="13.5" thickBot="1">
      <c r="A267" s="79"/>
      <c r="B267" s="79"/>
      <c r="C267" s="79"/>
      <c r="D267" s="79"/>
      <c r="E267" s="100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  <c r="AI267" s="82"/>
      <c r="AJ267" s="82"/>
      <c r="AK267" s="82"/>
      <c r="AL267" s="82"/>
      <c r="AM267" s="82"/>
      <c r="AN267" s="82"/>
      <c r="AO267" s="82"/>
      <c r="AP267" s="82"/>
      <c r="AQ267" s="82"/>
      <c r="AR267" s="82"/>
      <c r="AS267" s="82"/>
      <c r="AT267" s="82"/>
      <c r="AU267" s="82"/>
      <c r="AV267" s="82"/>
      <c r="AW267" s="82"/>
      <c r="AX267" s="82"/>
      <c r="AY267" s="82"/>
      <c r="AZ267" s="82"/>
      <c r="BA267" s="82"/>
    </row>
    <row r="268" spans="1:53" s="8" customFormat="1" ht="13.5" thickBot="1">
      <c r="A268" s="87" t="s">
        <v>35</v>
      </c>
      <c r="B268" s="76"/>
      <c r="C268" s="76"/>
      <c r="D268" s="76"/>
      <c r="E268" s="1" t="s">
        <v>15</v>
      </c>
      <c r="F268" s="1" t="s">
        <v>16</v>
      </c>
      <c r="G268" s="1" t="s">
        <v>17</v>
      </c>
      <c r="H268" s="1" t="s">
        <v>15</v>
      </c>
      <c r="I268" s="2" t="s">
        <v>16</v>
      </c>
      <c r="J268" s="3" t="s">
        <v>17</v>
      </c>
      <c r="K268" s="1" t="s">
        <v>15</v>
      </c>
      <c r="L268" s="1" t="s">
        <v>16</v>
      </c>
      <c r="M268" s="1" t="s">
        <v>17</v>
      </c>
      <c r="N268" s="1" t="s">
        <v>15</v>
      </c>
      <c r="O268" s="1" t="s">
        <v>16</v>
      </c>
      <c r="P268" s="2" t="s">
        <v>17</v>
      </c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  <c r="AI268" s="82"/>
      <c r="AJ268" s="82"/>
      <c r="AK268" s="82"/>
      <c r="AL268" s="82"/>
      <c r="AM268" s="82"/>
      <c r="AN268" s="82"/>
      <c r="AO268" s="82"/>
      <c r="AP268" s="82"/>
      <c r="AQ268" s="82"/>
      <c r="AR268" s="82"/>
      <c r="AS268" s="82"/>
      <c r="AT268" s="82"/>
      <c r="AU268" s="82"/>
      <c r="AV268" s="82"/>
      <c r="AW268" s="82"/>
      <c r="AX268" s="82"/>
      <c r="AY268" s="82"/>
      <c r="AZ268" s="82"/>
      <c r="BA268" s="82"/>
    </row>
    <row r="269" spans="1:16" ht="13.5" thickBot="1">
      <c r="A269" s="88" t="s">
        <v>73</v>
      </c>
      <c r="B269" s="89" t="s">
        <v>212</v>
      </c>
      <c r="C269" s="90" t="s">
        <v>205</v>
      </c>
      <c r="D269" s="91"/>
      <c r="E269" s="92">
        <v>7</v>
      </c>
      <c r="F269" s="93">
        <v>3</v>
      </c>
      <c r="G269" s="93">
        <f>SUM(E269:F269)</f>
        <v>10</v>
      </c>
      <c r="H269" s="94">
        <v>5</v>
      </c>
      <c r="I269" s="95">
        <v>3</v>
      </c>
      <c r="J269" s="96">
        <f>SUM(H269:I269)</f>
        <v>8</v>
      </c>
      <c r="K269" s="69">
        <v>15</v>
      </c>
      <c r="L269" s="69">
        <v>11</v>
      </c>
      <c r="M269" s="69">
        <f>SUM(K269,L269)</f>
        <v>26</v>
      </c>
      <c r="N269" s="30">
        <f>SUM(H269,K269)</f>
        <v>20</v>
      </c>
      <c r="O269" s="30">
        <f>SUM(I269,L269)</f>
        <v>14</v>
      </c>
      <c r="P269" s="70">
        <f>SUM(N269:O269)</f>
        <v>34</v>
      </c>
    </row>
    <row r="270" spans="1:16" ht="13.5" thickBot="1">
      <c r="A270" s="458" t="s">
        <v>161</v>
      </c>
      <c r="B270" s="458"/>
      <c r="C270" s="458"/>
      <c r="D270" s="191"/>
      <c r="E270" s="193">
        <f aca="true" t="shared" si="90" ref="E270:P270">E269</f>
        <v>7</v>
      </c>
      <c r="F270" s="193">
        <f t="shared" si="90"/>
        <v>3</v>
      </c>
      <c r="G270" s="193">
        <f t="shared" si="90"/>
        <v>10</v>
      </c>
      <c r="H270" s="193">
        <f t="shared" si="90"/>
        <v>5</v>
      </c>
      <c r="I270" s="193">
        <f t="shared" si="90"/>
        <v>3</v>
      </c>
      <c r="J270" s="193">
        <f t="shared" si="90"/>
        <v>8</v>
      </c>
      <c r="K270" s="193">
        <f t="shared" si="90"/>
        <v>15</v>
      </c>
      <c r="L270" s="193">
        <f t="shared" si="90"/>
        <v>11</v>
      </c>
      <c r="M270" s="193">
        <f t="shared" si="90"/>
        <v>26</v>
      </c>
      <c r="N270" s="193">
        <f t="shared" si="90"/>
        <v>20</v>
      </c>
      <c r="O270" s="193">
        <f t="shared" si="90"/>
        <v>14</v>
      </c>
      <c r="P270" s="193">
        <f t="shared" si="90"/>
        <v>34</v>
      </c>
    </row>
    <row r="271" spans="1:16" ht="12.75">
      <c r="A271" s="81"/>
      <c r="B271" s="81"/>
      <c r="C271" s="81"/>
      <c r="D271" s="81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</row>
    <row r="272" spans="1:53" s="8" customFormat="1" ht="13.5" thickBot="1">
      <c r="A272" s="79"/>
      <c r="B272" s="79"/>
      <c r="C272" s="79"/>
      <c r="D272" s="79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  <c r="AI272" s="82"/>
      <c r="AJ272" s="82"/>
      <c r="AK272" s="82"/>
      <c r="AL272" s="82"/>
      <c r="AM272" s="82"/>
      <c r="AN272" s="82"/>
      <c r="AO272" s="82"/>
      <c r="AP272" s="82"/>
      <c r="AQ272" s="82"/>
      <c r="AR272" s="82"/>
      <c r="AS272" s="82"/>
      <c r="AT272" s="82"/>
      <c r="AU272" s="82"/>
      <c r="AV272" s="82"/>
      <c r="AW272" s="82"/>
      <c r="AX272" s="82"/>
      <c r="AY272" s="82"/>
      <c r="AZ272" s="82"/>
      <c r="BA272" s="82"/>
    </row>
    <row r="273" spans="1:16" ht="13.5" thickBot="1">
      <c r="A273" s="194" t="s">
        <v>48</v>
      </c>
      <c r="B273" s="189"/>
      <c r="C273" s="189"/>
      <c r="D273" s="189"/>
      <c r="E273" s="267" t="s">
        <v>15</v>
      </c>
      <c r="F273" s="267" t="s">
        <v>16</v>
      </c>
      <c r="G273" s="267" t="s">
        <v>17</v>
      </c>
      <c r="H273" s="267" t="s">
        <v>15</v>
      </c>
      <c r="I273" s="267" t="s">
        <v>16</v>
      </c>
      <c r="J273" s="267" t="s">
        <v>17</v>
      </c>
      <c r="K273" s="267" t="s">
        <v>15</v>
      </c>
      <c r="L273" s="267" t="s">
        <v>16</v>
      </c>
      <c r="M273" s="267" t="s">
        <v>17</v>
      </c>
      <c r="N273" s="267" t="s">
        <v>15</v>
      </c>
      <c r="O273" s="267" t="s">
        <v>16</v>
      </c>
      <c r="P273" s="267" t="s">
        <v>17</v>
      </c>
    </row>
    <row r="274" spans="1:16" ht="13.5" thickBot="1">
      <c r="A274" s="27" t="s">
        <v>73</v>
      </c>
      <c r="B274" s="77" t="s">
        <v>204</v>
      </c>
      <c r="C274" s="5" t="s">
        <v>205</v>
      </c>
      <c r="D274" s="78"/>
      <c r="E274" s="47">
        <v>0</v>
      </c>
      <c r="F274" s="47">
        <v>0</v>
      </c>
      <c r="G274" s="47">
        <f>SUM(E274:F274)</f>
        <v>0</v>
      </c>
      <c r="H274" s="64">
        <v>0</v>
      </c>
      <c r="I274" s="64">
        <v>0</v>
      </c>
      <c r="J274" s="64">
        <f>SUM(H274:I274)</f>
        <v>0</v>
      </c>
      <c r="K274" s="47">
        <v>13</v>
      </c>
      <c r="L274" s="47">
        <v>3</v>
      </c>
      <c r="M274" s="47">
        <f>SUM(K274,L274)</f>
        <v>16</v>
      </c>
      <c r="N274" s="47">
        <f>SUM(H274,K274)</f>
        <v>13</v>
      </c>
      <c r="O274" s="47">
        <f>SUM(I274,L274)</f>
        <v>3</v>
      </c>
      <c r="P274" s="47">
        <f>SUM(N274:O274)</f>
        <v>16</v>
      </c>
    </row>
    <row r="275" spans="1:16" ht="13.5" thickBot="1">
      <c r="A275" s="458" t="s">
        <v>34</v>
      </c>
      <c r="B275" s="458"/>
      <c r="C275" s="458"/>
      <c r="D275" s="459"/>
      <c r="E275" s="455">
        <f aca="true" t="shared" si="91" ref="E275:O275">E274</f>
        <v>0</v>
      </c>
      <c r="F275" s="455">
        <f t="shared" si="91"/>
        <v>0</v>
      </c>
      <c r="G275" s="455">
        <f t="shared" si="91"/>
        <v>0</v>
      </c>
      <c r="H275" s="455">
        <f t="shared" si="91"/>
        <v>0</v>
      </c>
      <c r="I275" s="455">
        <f t="shared" si="91"/>
        <v>0</v>
      </c>
      <c r="J275" s="455">
        <f>J274</f>
        <v>0</v>
      </c>
      <c r="K275" s="455">
        <f>K274</f>
        <v>13</v>
      </c>
      <c r="L275" s="455">
        <f>L274</f>
        <v>3</v>
      </c>
      <c r="M275" s="47">
        <f>SUM(M274)</f>
        <v>16</v>
      </c>
      <c r="N275" s="455">
        <f t="shared" si="91"/>
        <v>13</v>
      </c>
      <c r="O275" s="455">
        <f t="shared" si="91"/>
        <v>3</v>
      </c>
      <c r="P275" s="47">
        <f>SUM(P274)</f>
        <v>16</v>
      </c>
    </row>
    <row r="276" spans="1:16" ht="13.5" thickBot="1">
      <c r="A276" s="456" t="s">
        <v>220</v>
      </c>
      <c r="B276" s="456"/>
      <c r="C276" s="456"/>
      <c r="D276" s="456"/>
      <c r="E276" s="284">
        <f>SUM(E265,E270,E275)</f>
        <v>7</v>
      </c>
      <c r="F276" s="284">
        <f aca="true" t="shared" si="92" ref="F276:O276">SUM(F265,F270,F275)</f>
        <v>3</v>
      </c>
      <c r="G276" s="284">
        <f t="shared" si="92"/>
        <v>10</v>
      </c>
      <c r="H276" s="284">
        <f t="shared" si="92"/>
        <v>5</v>
      </c>
      <c r="I276" s="284">
        <f t="shared" si="92"/>
        <v>3</v>
      </c>
      <c r="J276" s="284">
        <f t="shared" si="92"/>
        <v>8</v>
      </c>
      <c r="K276" s="284">
        <f t="shared" si="92"/>
        <v>39</v>
      </c>
      <c r="L276" s="284">
        <f t="shared" si="92"/>
        <v>19</v>
      </c>
      <c r="M276" s="284">
        <f t="shared" si="92"/>
        <v>58</v>
      </c>
      <c r="N276" s="284">
        <f t="shared" si="92"/>
        <v>44</v>
      </c>
      <c r="O276" s="284">
        <f t="shared" si="92"/>
        <v>22</v>
      </c>
      <c r="P276" s="284">
        <f>SUM(P265,P270,P275)</f>
        <v>66</v>
      </c>
    </row>
    <row r="277" spans="1:16" ht="33" customHeight="1">
      <c r="A277" s="79"/>
      <c r="B277" s="79"/>
      <c r="C277" s="79"/>
      <c r="D277" s="79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</row>
    <row r="278" spans="1:53" s="8" customFormat="1" ht="13.5" thickBot="1">
      <c r="A278" s="120"/>
      <c r="B278" s="173"/>
      <c r="C278" s="173"/>
      <c r="D278" s="173"/>
      <c r="E278" s="173"/>
      <c r="F278" s="173"/>
      <c r="G278" s="173"/>
      <c r="H278" s="173"/>
      <c r="I278" s="173"/>
      <c r="J278" s="173"/>
      <c r="K278" s="173"/>
      <c r="L278" s="173"/>
      <c r="M278" s="173"/>
      <c r="N278" s="173"/>
      <c r="O278" s="173"/>
      <c r="P278" s="173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2"/>
      <c r="AL278" s="82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</row>
    <row r="279" spans="1:16" ht="13.5" thickBot="1">
      <c r="A279" s="194" t="s">
        <v>48</v>
      </c>
      <c r="B279" s="189"/>
      <c r="C279" s="189"/>
      <c r="D279" s="189"/>
      <c r="E279" s="190" t="s">
        <v>15</v>
      </c>
      <c r="F279" s="190" t="s">
        <v>16</v>
      </c>
      <c r="G279" s="190" t="s">
        <v>17</v>
      </c>
      <c r="H279" s="190" t="s">
        <v>15</v>
      </c>
      <c r="I279" s="190" t="s">
        <v>16</v>
      </c>
      <c r="J279" s="190" t="s">
        <v>17</v>
      </c>
      <c r="K279" s="190" t="s">
        <v>15</v>
      </c>
      <c r="L279" s="190" t="s">
        <v>16</v>
      </c>
      <c r="M279" s="190" t="s">
        <v>17</v>
      </c>
      <c r="N279" s="190" t="s">
        <v>15</v>
      </c>
      <c r="O279" s="190" t="s">
        <v>16</v>
      </c>
      <c r="P279" s="190" t="s">
        <v>17</v>
      </c>
    </row>
    <row r="280" spans="1:16" ht="24.75" thickBot="1">
      <c r="A280" s="27" t="s">
        <v>142</v>
      </c>
      <c r="B280" s="329" t="s">
        <v>143</v>
      </c>
      <c r="C280" s="5" t="s">
        <v>88</v>
      </c>
      <c r="D280" s="78"/>
      <c r="E280" s="208">
        <v>0</v>
      </c>
      <c r="F280" s="31">
        <v>0</v>
      </c>
      <c r="G280" s="31">
        <f>SUM(E280:F280)</f>
        <v>0</v>
      </c>
      <c r="H280" s="209">
        <v>0</v>
      </c>
      <c r="I280" s="209">
        <v>0</v>
      </c>
      <c r="J280" s="209">
        <f>SUM(H280:I280)</f>
        <v>0</v>
      </c>
      <c r="K280" s="31">
        <v>0</v>
      </c>
      <c r="L280" s="31">
        <v>5</v>
      </c>
      <c r="M280" s="31">
        <f>SUM(K280,L280)</f>
        <v>5</v>
      </c>
      <c r="N280" s="31">
        <f>SUM(H280,K280)</f>
        <v>0</v>
      </c>
      <c r="O280" s="31">
        <f>SUM(I280,L280)</f>
        <v>5</v>
      </c>
      <c r="P280" s="32">
        <f>SUM(N280:O280)</f>
        <v>5</v>
      </c>
    </row>
    <row r="281" spans="1:16" ht="13.5" thickBot="1">
      <c r="A281" s="458" t="s">
        <v>34</v>
      </c>
      <c r="B281" s="458"/>
      <c r="C281" s="458"/>
      <c r="D281" s="458"/>
      <c r="E281" s="193">
        <f>SUM(E280:E280)</f>
        <v>0</v>
      </c>
      <c r="F281" s="193">
        <f aca="true" t="shared" si="93" ref="F281:M281">SUM(F280:F280)</f>
        <v>0</v>
      </c>
      <c r="G281" s="193">
        <f t="shared" si="93"/>
        <v>0</v>
      </c>
      <c r="H281" s="193">
        <f t="shared" si="93"/>
        <v>0</v>
      </c>
      <c r="I281" s="193">
        <f t="shared" si="93"/>
        <v>0</v>
      </c>
      <c r="J281" s="193">
        <f t="shared" si="93"/>
        <v>0</v>
      </c>
      <c r="K281" s="193">
        <f t="shared" si="93"/>
        <v>0</v>
      </c>
      <c r="L281" s="193">
        <f t="shared" si="93"/>
        <v>5</v>
      </c>
      <c r="M281" s="193">
        <f t="shared" si="93"/>
        <v>5</v>
      </c>
      <c r="N281" s="193">
        <f>SUM(N280:N280)</f>
        <v>0</v>
      </c>
      <c r="O281" s="193">
        <f>SUM(O280:O280)</f>
        <v>5</v>
      </c>
      <c r="P281" s="193">
        <f>SUM(P280:P280)</f>
        <v>5</v>
      </c>
    </row>
    <row r="282" spans="1:16" ht="13.5" thickBot="1">
      <c r="A282" s="456" t="s">
        <v>50</v>
      </c>
      <c r="B282" s="456"/>
      <c r="C282" s="456"/>
      <c r="D282" s="456"/>
      <c r="E282" s="72">
        <f aca="true" t="shared" si="94" ref="E282:P282">SUM(E281)</f>
        <v>0</v>
      </c>
      <c r="F282" s="72">
        <f t="shared" si="94"/>
        <v>0</v>
      </c>
      <c r="G282" s="72">
        <f t="shared" si="94"/>
        <v>0</v>
      </c>
      <c r="H282" s="72">
        <f t="shared" si="94"/>
        <v>0</v>
      </c>
      <c r="I282" s="72">
        <f t="shared" si="94"/>
        <v>0</v>
      </c>
      <c r="J282" s="72">
        <f t="shared" si="94"/>
        <v>0</v>
      </c>
      <c r="K282" s="72">
        <f t="shared" si="94"/>
        <v>0</v>
      </c>
      <c r="L282" s="72">
        <f t="shared" si="94"/>
        <v>5</v>
      </c>
      <c r="M282" s="72">
        <f t="shared" si="94"/>
        <v>5</v>
      </c>
      <c r="N282" s="72">
        <f t="shared" si="94"/>
        <v>0</v>
      </c>
      <c r="O282" s="72">
        <f t="shared" si="94"/>
        <v>5</v>
      </c>
      <c r="P282" s="72">
        <f t="shared" si="94"/>
        <v>5</v>
      </c>
    </row>
    <row r="283" spans="1:16" ht="13.5" thickBot="1">
      <c r="A283" s="79"/>
      <c r="B283" s="79"/>
      <c r="C283" s="79"/>
      <c r="D283" s="79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</row>
    <row r="284" spans="1:16" ht="13.5" thickBot="1">
      <c r="A284" s="460" t="s">
        <v>158</v>
      </c>
      <c r="B284" s="460"/>
      <c r="C284" s="460"/>
      <c r="D284" s="460"/>
      <c r="E284" s="72">
        <f>SUM(E60,E90,E122,E158,E174,E200,E209,E222,E236,E245,E257,E261,E276,E282)</f>
        <v>3338</v>
      </c>
      <c r="F284" s="72">
        <f aca="true" t="shared" si="95" ref="F284:O284">SUM(F60,F90,F122,F158,F174,F200,F209,F222,F236,F245,F257,F261,F276,F282)</f>
        <v>2851</v>
      </c>
      <c r="G284" s="72">
        <f t="shared" si="95"/>
        <v>6189</v>
      </c>
      <c r="H284" s="72">
        <f t="shared" si="95"/>
        <v>2146</v>
      </c>
      <c r="I284" s="72">
        <f t="shared" si="95"/>
        <v>1792</v>
      </c>
      <c r="J284" s="72">
        <f t="shared" si="95"/>
        <v>3938</v>
      </c>
      <c r="K284" s="72">
        <f t="shared" si="95"/>
        <v>9080</v>
      </c>
      <c r="L284" s="72">
        <f t="shared" si="95"/>
        <v>8902</v>
      </c>
      <c r="M284" s="72">
        <f t="shared" si="95"/>
        <v>17982</v>
      </c>
      <c r="N284" s="72">
        <f t="shared" si="95"/>
        <v>11226</v>
      </c>
      <c r="O284" s="72">
        <f t="shared" si="95"/>
        <v>10694</v>
      </c>
      <c r="P284" s="72">
        <f>SUM(P60,P90,P122,P158,P174,P200,P209,P222,P236,P245,P257,P261,P276,P282)</f>
        <v>21920</v>
      </c>
    </row>
    <row r="285" spans="1:16" ht="12.75">
      <c r="A285" s="74"/>
      <c r="B285" s="74"/>
      <c r="C285" s="74"/>
      <c r="D285" s="74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</row>
    <row r="286" ht="15">
      <c r="A286" s="102"/>
    </row>
    <row r="287" ht="15">
      <c r="A287" s="102"/>
    </row>
    <row r="288" spans="1:16" ht="21" thickBot="1">
      <c r="A288" s="486" t="s">
        <v>195</v>
      </c>
      <c r="B288" s="486"/>
      <c r="C288" s="486"/>
      <c r="D288" s="486"/>
      <c r="E288" s="486"/>
      <c r="F288" s="486"/>
      <c r="G288" s="486"/>
      <c r="H288" s="486"/>
      <c r="I288" s="486"/>
      <c r="J288" s="486"/>
      <c r="K288" s="486"/>
      <c r="L288" s="486"/>
      <c r="M288" s="486"/>
      <c r="N288" s="486"/>
      <c r="O288" s="486"/>
      <c r="P288" s="486"/>
    </row>
    <row r="289" spans="1:16" ht="13.5" thickBot="1">
      <c r="A289" s="468" t="s">
        <v>114</v>
      </c>
      <c r="B289" s="468"/>
      <c r="C289" s="468"/>
      <c r="D289" s="468"/>
      <c r="E289" s="468"/>
      <c r="F289" s="468"/>
      <c r="G289" s="468"/>
      <c r="H289" s="478" t="s">
        <v>6</v>
      </c>
      <c r="I289" s="478"/>
      <c r="J289" s="478"/>
      <c r="K289" s="478"/>
      <c r="L289" s="478"/>
      <c r="M289" s="478"/>
      <c r="N289" s="478"/>
      <c r="O289" s="478"/>
      <c r="P289" s="478"/>
    </row>
    <row r="290" spans="1:53" s="8" customFormat="1" ht="13.5" thickBot="1">
      <c r="A290" s="186" t="s">
        <v>7</v>
      </c>
      <c r="B290" s="187" t="s">
        <v>52</v>
      </c>
      <c r="C290" s="188" t="s">
        <v>9</v>
      </c>
      <c r="D290" s="188"/>
      <c r="E290" s="469" t="s">
        <v>10</v>
      </c>
      <c r="F290" s="469"/>
      <c r="G290" s="469"/>
      <c r="H290" s="477" t="s">
        <v>11</v>
      </c>
      <c r="I290" s="469"/>
      <c r="J290" s="469"/>
      <c r="K290" s="469" t="s">
        <v>12</v>
      </c>
      <c r="L290" s="469"/>
      <c r="M290" s="469"/>
      <c r="N290" s="469" t="s">
        <v>13</v>
      </c>
      <c r="O290" s="469"/>
      <c r="P290" s="469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2"/>
      <c r="AD290" s="82"/>
      <c r="AE290" s="82"/>
      <c r="AF290" s="82"/>
      <c r="AG290" s="82"/>
      <c r="AH290" s="82"/>
      <c r="AI290" s="82"/>
      <c r="AJ290" s="82"/>
      <c r="AK290" s="82"/>
      <c r="AL290" s="82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2"/>
      <c r="AZ290" s="82"/>
      <c r="BA290" s="82"/>
    </row>
    <row r="291" spans="1:16" ht="13.5" thickBot="1">
      <c r="A291" s="186" t="s">
        <v>14</v>
      </c>
      <c r="B291" s="189"/>
      <c r="C291" s="189"/>
      <c r="D291" s="189"/>
      <c r="E291" s="190" t="s">
        <v>15</v>
      </c>
      <c r="F291" s="190" t="s">
        <v>16</v>
      </c>
      <c r="G291" s="190" t="s">
        <v>17</v>
      </c>
      <c r="H291" s="190" t="s">
        <v>15</v>
      </c>
      <c r="I291" s="190" t="s">
        <v>16</v>
      </c>
      <c r="J291" s="190" t="s">
        <v>17</v>
      </c>
      <c r="K291" s="190" t="s">
        <v>15</v>
      </c>
      <c r="L291" s="190" t="s">
        <v>16</v>
      </c>
      <c r="M291" s="190" t="s">
        <v>17</v>
      </c>
      <c r="N291" s="190" t="s">
        <v>15</v>
      </c>
      <c r="O291" s="190" t="s">
        <v>16</v>
      </c>
      <c r="P291" s="190" t="s">
        <v>17</v>
      </c>
    </row>
    <row r="292" spans="1:16" ht="39" thickBot="1">
      <c r="A292" s="174" t="s">
        <v>144</v>
      </c>
      <c r="B292" s="77" t="s">
        <v>85</v>
      </c>
      <c r="C292" s="5" t="s">
        <v>119</v>
      </c>
      <c r="D292" s="175"/>
      <c r="E292" s="31">
        <v>15</v>
      </c>
      <c r="F292" s="31">
        <v>16</v>
      </c>
      <c r="G292" s="31">
        <f>SUM(E292:F292)</f>
        <v>31</v>
      </c>
      <c r="H292" s="209">
        <v>12</v>
      </c>
      <c r="I292" s="209">
        <v>12</v>
      </c>
      <c r="J292" s="209">
        <f>SUM(H292,I292)</f>
        <v>24</v>
      </c>
      <c r="K292" s="31">
        <v>23</v>
      </c>
      <c r="L292" s="31">
        <v>21</v>
      </c>
      <c r="M292" s="31">
        <f>SUM(K292:L292)</f>
        <v>44</v>
      </c>
      <c r="N292" s="31">
        <f>SUM(H292,K292)</f>
        <v>35</v>
      </c>
      <c r="O292" s="31">
        <f>SUM(I292,L292)</f>
        <v>33</v>
      </c>
      <c r="P292" s="32">
        <f>SUM(N292:O292)</f>
        <v>68</v>
      </c>
    </row>
    <row r="293" spans="1:16" ht="13.5" thickBot="1">
      <c r="A293" s="458" t="s">
        <v>34</v>
      </c>
      <c r="B293" s="458"/>
      <c r="C293" s="458"/>
      <c r="D293" s="458"/>
      <c r="E293" s="193">
        <f>E292</f>
        <v>15</v>
      </c>
      <c r="F293" s="193">
        <f aca="true" t="shared" si="96" ref="F293:O294">F292</f>
        <v>16</v>
      </c>
      <c r="G293" s="193">
        <f t="shared" si="96"/>
        <v>31</v>
      </c>
      <c r="H293" s="193">
        <f t="shared" si="96"/>
        <v>12</v>
      </c>
      <c r="I293" s="193">
        <f t="shared" si="96"/>
        <v>12</v>
      </c>
      <c r="J293" s="193">
        <f t="shared" si="96"/>
        <v>24</v>
      </c>
      <c r="K293" s="193">
        <f t="shared" si="96"/>
        <v>23</v>
      </c>
      <c r="L293" s="193">
        <f t="shared" si="96"/>
        <v>21</v>
      </c>
      <c r="M293" s="193">
        <f t="shared" si="96"/>
        <v>44</v>
      </c>
      <c r="N293" s="193">
        <f t="shared" si="96"/>
        <v>35</v>
      </c>
      <c r="O293" s="193">
        <f t="shared" si="96"/>
        <v>33</v>
      </c>
      <c r="P293" s="193">
        <f>P292</f>
        <v>68</v>
      </c>
    </row>
    <row r="294" spans="1:16" ht="13.5" thickBot="1">
      <c r="A294" s="460" t="s">
        <v>50</v>
      </c>
      <c r="B294" s="460"/>
      <c r="C294" s="460"/>
      <c r="D294" s="460"/>
      <c r="E294" s="72">
        <f>E293</f>
        <v>15</v>
      </c>
      <c r="F294" s="72">
        <f t="shared" si="96"/>
        <v>16</v>
      </c>
      <c r="G294" s="72">
        <f t="shared" si="96"/>
        <v>31</v>
      </c>
      <c r="H294" s="72">
        <f t="shared" si="96"/>
        <v>12</v>
      </c>
      <c r="I294" s="72">
        <f t="shared" si="96"/>
        <v>12</v>
      </c>
      <c r="J294" s="72">
        <f t="shared" si="96"/>
        <v>24</v>
      </c>
      <c r="K294" s="72">
        <f t="shared" si="96"/>
        <v>23</v>
      </c>
      <c r="L294" s="72">
        <f t="shared" si="96"/>
        <v>21</v>
      </c>
      <c r="M294" s="72">
        <f t="shared" si="96"/>
        <v>44</v>
      </c>
      <c r="N294" s="72">
        <f>N293</f>
        <v>35</v>
      </c>
      <c r="O294" s="72">
        <f>O293</f>
        <v>33</v>
      </c>
      <c r="P294" s="193">
        <f>P293</f>
        <v>68</v>
      </c>
    </row>
    <row r="295" spans="1:16" ht="12.75">
      <c r="A295" s="74"/>
      <c r="B295" s="74"/>
      <c r="C295" s="74"/>
      <c r="D295" s="74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82"/>
    </row>
    <row r="296" spans="1:16" ht="13.5" thickBot="1">
      <c r="A296" s="74"/>
      <c r="B296" s="74"/>
      <c r="C296" s="74"/>
      <c r="D296" s="74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82"/>
    </row>
    <row r="297" spans="1:16" ht="13.5" thickBot="1">
      <c r="A297" s="468" t="s">
        <v>86</v>
      </c>
      <c r="B297" s="468"/>
      <c r="C297" s="468"/>
      <c r="D297" s="468"/>
      <c r="E297" s="468"/>
      <c r="F297" s="468"/>
      <c r="G297" s="468"/>
      <c r="H297" s="478" t="s">
        <v>6</v>
      </c>
      <c r="I297" s="478"/>
      <c r="J297" s="478"/>
      <c r="K297" s="478"/>
      <c r="L297" s="478"/>
      <c r="M297" s="478"/>
      <c r="N297" s="478"/>
      <c r="O297" s="478"/>
      <c r="P297" s="478"/>
    </row>
    <row r="298" spans="1:16" ht="13.5" thickBot="1">
      <c r="A298" s="186" t="s">
        <v>7</v>
      </c>
      <c r="B298" s="187" t="s">
        <v>52</v>
      </c>
      <c r="C298" s="188" t="s">
        <v>9</v>
      </c>
      <c r="D298" s="188"/>
      <c r="E298" s="469" t="s">
        <v>10</v>
      </c>
      <c r="F298" s="469"/>
      <c r="G298" s="469"/>
      <c r="H298" s="477" t="s">
        <v>11</v>
      </c>
      <c r="I298" s="469"/>
      <c r="J298" s="469"/>
      <c r="K298" s="469" t="s">
        <v>12</v>
      </c>
      <c r="L298" s="469"/>
      <c r="M298" s="469"/>
      <c r="N298" s="469" t="s">
        <v>13</v>
      </c>
      <c r="O298" s="469"/>
      <c r="P298" s="469"/>
    </row>
    <row r="299" spans="1:16" ht="13.5" thickBot="1">
      <c r="A299" s="186" t="s">
        <v>14</v>
      </c>
      <c r="B299" s="189"/>
      <c r="C299" s="189"/>
      <c r="D299" s="189"/>
      <c r="E299" s="190" t="s">
        <v>15</v>
      </c>
      <c r="F299" s="190" t="s">
        <v>16</v>
      </c>
      <c r="G299" s="190" t="s">
        <v>17</v>
      </c>
      <c r="H299" s="190" t="s">
        <v>15</v>
      </c>
      <c r="I299" s="190" t="s">
        <v>16</v>
      </c>
      <c r="J299" s="190" t="s">
        <v>17</v>
      </c>
      <c r="K299" s="190" t="s">
        <v>15</v>
      </c>
      <c r="L299" s="190" t="s">
        <v>16</v>
      </c>
      <c r="M299" s="190" t="s">
        <v>17</v>
      </c>
      <c r="N299" s="190" t="s">
        <v>15</v>
      </c>
      <c r="O299" s="190" t="s">
        <v>16</v>
      </c>
      <c r="P299" s="190" t="s">
        <v>17</v>
      </c>
    </row>
    <row r="300" spans="1:53" s="152" customFormat="1" ht="13.5" thickBot="1">
      <c r="A300" s="174" t="s">
        <v>214</v>
      </c>
      <c r="B300" s="77" t="s">
        <v>145</v>
      </c>
      <c r="C300" s="5" t="s">
        <v>88</v>
      </c>
      <c r="D300" s="175"/>
      <c r="E300" s="31">
        <v>11</v>
      </c>
      <c r="F300" s="31">
        <v>12</v>
      </c>
      <c r="G300" s="45">
        <f>SUM(E300:F300)</f>
        <v>23</v>
      </c>
      <c r="H300" s="31">
        <v>10</v>
      </c>
      <c r="I300" s="45">
        <v>11</v>
      </c>
      <c r="J300" s="60">
        <f>SUM(H300,I300)</f>
        <v>21</v>
      </c>
      <c r="K300" s="46">
        <v>9</v>
      </c>
      <c r="L300" s="46">
        <v>17</v>
      </c>
      <c r="M300" s="31">
        <f>SUM(K300,L300)</f>
        <v>26</v>
      </c>
      <c r="N300" s="46">
        <f>SUM(H300,K300)</f>
        <v>19</v>
      </c>
      <c r="O300" s="46">
        <f>SUM(I300,L300)</f>
        <v>28</v>
      </c>
      <c r="P300" s="32">
        <f>SUM(N300:O300)</f>
        <v>47</v>
      </c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  <c r="AJ300" s="75"/>
      <c r="AK300" s="75"/>
      <c r="AL300" s="75"/>
      <c r="AM300" s="75"/>
      <c r="AN300" s="75"/>
      <c r="AO300" s="75"/>
      <c r="AP300" s="75"/>
      <c r="AQ300" s="75"/>
      <c r="AR300" s="75"/>
      <c r="AS300" s="75"/>
      <c r="AT300" s="75"/>
      <c r="AU300" s="75"/>
      <c r="AV300" s="75"/>
      <c r="AW300" s="75"/>
      <c r="AX300" s="75"/>
      <c r="AY300" s="75"/>
      <c r="AZ300" s="75"/>
      <c r="BA300" s="75"/>
    </row>
    <row r="301" spans="1:53" s="152" customFormat="1" ht="13.5" thickBot="1">
      <c r="A301" s="470" t="s">
        <v>34</v>
      </c>
      <c r="B301" s="471"/>
      <c r="C301" s="471"/>
      <c r="D301" s="472"/>
      <c r="E301" s="97">
        <f>E300</f>
        <v>11</v>
      </c>
      <c r="F301" s="97">
        <f aca="true" t="shared" si="97" ref="F301:P302">F300</f>
        <v>12</v>
      </c>
      <c r="G301" s="97">
        <f>G300</f>
        <v>23</v>
      </c>
      <c r="H301" s="97">
        <f t="shared" si="97"/>
        <v>10</v>
      </c>
      <c r="I301" s="97">
        <f t="shared" si="97"/>
        <v>11</v>
      </c>
      <c r="J301" s="97">
        <f>J300</f>
        <v>21</v>
      </c>
      <c r="K301" s="97">
        <f t="shared" si="97"/>
        <v>9</v>
      </c>
      <c r="L301" s="97">
        <f t="shared" si="97"/>
        <v>17</v>
      </c>
      <c r="M301" s="97">
        <f t="shared" si="97"/>
        <v>26</v>
      </c>
      <c r="N301" s="97">
        <f t="shared" si="97"/>
        <v>19</v>
      </c>
      <c r="O301" s="97">
        <f t="shared" si="97"/>
        <v>28</v>
      </c>
      <c r="P301" s="98">
        <f t="shared" si="97"/>
        <v>47</v>
      </c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  <c r="AJ301" s="75"/>
      <c r="AK301" s="75"/>
      <c r="AL301" s="75"/>
      <c r="AM301" s="75"/>
      <c r="AN301" s="75"/>
      <c r="AO301" s="75"/>
      <c r="AP301" s="75"/>
      <c r="AQ301" s="75"/>
      <c r="AR301" s="75"/>
      <c r="AS301" s="75"/>
      <c r="AT301" s="75"/>
      <c r="AU301" s="75"/>
      <c r="AV301" s="75"/>
      <c r="AW301" s="75"/>
      <c r="AX301" s="75"/>
      <c r="AY301" s="75"/>
      <c r="AZ301" s="75"/>
      <c r="BA301" s="75"/>
    </row>
    <row r="302" spans="1:16" ht="13.5" thickBot="1">
      <c r="A302" s="460" t="s">
        <v>50</v>
      </c>
      <c r="B302" s="460"/>
      <c r="C302" s="460"/>
      <c r="D302" s="460"/>
      <c r="E302" s="72">
        <f>E301</f>
        <v>11</v>
      </c>
      <c r="F302" s="72">
        <f t="shared" si="97"/>
        <v>12</v>
      </c>
      <c r="G302" s="72">
        <f t="shared" si="97"/>
        <v>23</v>
      </c>
      <c r="H302" s="72">
        <f t="shared" si="97"/>
        <v>10</v>
      </c>
      <c r="I302" s="72">
        <f t="shared" si="97"/>
        <v>11</v>
      </c>
      <c r="J302" s="72">
        <f t="shared" si="97"/>
        <v>21</v>
      </c>
      <c r="K302" s="72">
        <f t="shared" si="97"/>
        <v>9</v>
      </c>
      <c r="L302" s="72">
        <f t="shared" si="97"/>
        <v>17</v>
      </c>
      <c r="M302" s="72">
        <f t="shared" si="97"/>
        <v>26</v>
      </c>
      <c r="N302" s="72">
        <f t="shared" si="97"/>
        <v>19</v>
      </c>
      <c r="O302" s="72">
        <f t="shared" si="97"/>
        <v>28</v>
      </c>
      <c r="P302" s="72">
        <f>P301</f>
        <v>47</v>
      </c>
    </row>
    <row r="303" spans="1:16" ht="12.75">
      <c r="A303" s="74"/>
      <c r="B303" s="74"/>
      <c r="C303" s="74"/>
      <c r="D303" s="74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</row>
    <row r="304" spans="1:16" ht="13.5" thickBot="1">
      <c r="A304" s="79"/>
      <c r="B304" s="79"/>
      <c r="C304" s="79"/>
      <c r="D304" s="79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</row>
    <row r="305" spans="1:16" ht="13.5" thickBot="1">
      <c r="A305" s="468" t="s">
        <v>135</v>
      </c>
      <c r="B305" s="468"/>
      <c r="C305" s="468"/>
      <c r="D305" s="468"/>
      <c r="E305" s="468"/>
      <c r="F305" s="468"/>
      <c r="G305" s="468"/>
      <c r="H305" s="478" t="s">
        <v>6</v>
      </c>
      <c r="I305" s="478"/>
      <c r="J305" s="478"/>
      <c r="K305" s="478"/>
      <c r="L305" s="478"/>
      <c r="M305" s="478"/>
      <c r="N305" s="478"/>
      <c r="O305" s="478"/>
      <c r="P305" s="478"/>
    </row>
    <row r="306" spans="1:16" ht="13.5" thickBot="1">
      <c r="A306" s="186" t="s">
        <v>7</v>
      </c>
      <c r="B306" s="187" t="s">
        <v>52</v>
      </c>
      <c r="C306" s="188" t="s">
        <v>9</v>
      </c>
      <c r="D306" s="188"/>
      <c r="E306" s="469" t="s">
        <v>10</v>
      </c>
      <c r="F306" s="469"/>
      <c r="G306" s="469"/>
      <c r="H306" s="477" t="s">
        <v>11</v>
      </c>
      <c r="I306" s="469"/>
      <c r="J306" s="469"/>
      <c r="K306" s="469" t="s">
        <v>12</v>
      </c>
      <c r="L306" s="469"/>
      <c r="M306" s="469"/>
      <c r="N306" s="469" t="s">
        <v>13</v>
      </c>
      <c r="O306" s="469"/>
      <c r="P306" s="469"/>
    </row>
    <row r="307" spans="1:16" ht="13.5" thickBot="1">
      <c r="A307" s="186" t="s">
        <v>14</v>
      </c>
      <c r="B307" s="189"/>
      <c r="C307" s="189"/>
      <c r="D307" s="189"/>
      <c r="E307" s="190" t="s">
        <v>15</v>
      </c>
      <c r="F307" s="190" t="s">
        <v>16</v>
      </c>
      <c r="G307" s="190" t="s">
        <v>17</v>
      </c>
      <c r="H307" s="190" t="s">
        <v>15</v>
      </c>
      <c r="I307" s="190" t="s">
        <v>16</v>
      </c>
      <c r="J307" s="190" t="s">
        <v>17</v>
      </c>
      <c r="K307" s="190" t="s">
        <v>15</v>
      </c>
      <c r="L307" s="190" t="s">
        <v>16</v>
      </c>
      <c r="M307" s="190" t="s">
        <v>17</v>
      </c>
      <c r="N307" s="190" t="s">
        <v>15</v>
      </c>
      <c r="O307" s="190" t="s">
        <v>16</v>
      </c>
      <c r="P307" s="190" t="s">
        <v>17</v>
      </c>
    </row>
    <row r="308" spans="1:16" ht="25.5">
      <c r="A308" s="212" t="s">
        <v>146</v>
      </c>
      <c r="B308" s="213" t="s">
        <v>147</v>
      </c>
      <c r="C308" s="201" t="s">
        <v>119</v>
      </c>
      <c r="D308" s="157"/>
      <c r="E308" s="46">
        <v>11</v>
      </c>
      <c r="F308" s="45">
        <v>10</v>
      </c>
      <c r="G308" s="45">
        <f>SUM(E308:F308)</f>
        <v>21</v>
      </c>
      <c r="H308" s="45">
        <v>9</v>
      </c>
      <c r="I308" s="45">
        <v>13</v>
      </c>
      <c r="J308" s="45">
        <f>SUM(H308:I308)</f>
        <v>22</v>
      </c>
      <c r="K308" s="46">
        <v>24</v>
      </c>
      <c r="L308" s="46">
        <v>10</v>
      </c>
      <c r="M308" s="45">
        <f>SUM(K308:L308)</f>
        <v>34</v>
      </c>
      <c r="N308" s="46">
        <f aca="true" t="shared" si="98" ref="N308:O310">SUM(H308,K308)</f>
        <v>33</v>
      </c>
      <c r="O308" s="46">
        <f t="shared" si="98"/>
        <v>23</v>
      </c>
      <c r="P308" s="127">
        <f>SUM(N308:O308)</f>
        <v>56</v>
      </c>
    </row>
    <row r="309" spans="1:16" ht="25.5">
      <c r="A309" s="304" t="s">
        <v>148</v>
      </c>
      <c r="B309" s="176" t="s">
        <v>147</v>
      </c>
      <c r="C309" s="155" t="s">
        <v>119</v>
      </c>
      <c r="D309" s="73"/>
      <c r="E309" s="47">
        <v>18</v>
      </c>
      <c r="F309" s="62">
        <v>3</v>
      </c>
      <c r="G309" s="45">
        <f>SUM(E309:F309)</f>
        <v>21</v>
      </c>
      <c r="H309" s="48">
        <v>18</v>
      </c>
      <c r="I309" s="62">
        <v>3</v>
      </c>
      <c r="J309" s="48">
        <f>SUM(H309:I309)</f>
        <v>21</v>
      </c>
      <c r="K309" s="47">
        <v>16</v>
      </c>
      <c r="L309" s="47">
        <v>6</v>
      </c>
      <c r="M309" s="48">
        <f>SUM(K309:L309)</f>
        <v>22</v>
      </c>
      <c r="N309" s="47">
        <f t="shared" si="98"/>
        <v>34</v>
      </c>
      <c r="O309" s="47">
        <f t="shared" si="98"/>
        <v>9</v>
      </c>
      <c r="P309" s="49">
        <f>SUM(N309:O309)</f>
        <v>43</v>
      </c>
    </row>
    <row r="310" spans="1:53" s="152" customFormat="1" ht="23.25" thickBot="1">
      <c r="A310" s="29" t="s">
        <v>164</v>
      </c>
      <c r="B310" s="210" t="s">
        <v>147</v>
      </c>
      <c r="C310" s="177" t="s">
        <v>119</v>
      </c>
      <c r="D310" s="172"/>
      <c r="E310" s="71">
        <v>6</v>
      </c>
      <c r="F310" s="211">
        <v>15</v>
      </c>
      <c r="G310" s="129">
        <f>SUM(E310:F310)</f>
        <v>21</v>
      </c>
      <c r="H310" s="129">
        <v>6</v>
      </c>
      <c r="I310" s="211">
        <v>13</v>
      </c>
      <c r="J310" s="129">
        <f>SUM(H310:I310)</f>
        <v>19</v>
      </c>
      <c r="K310" s="71">
        <v>10</v>
      </c>
      <c r="L310" s="71">
        <v>14</v>
      </c>
      <c r="M310" s="129">
        <f>SUM(K310:L310)</f>
        <v>24</v>
      </c>
      <c r="N310" s="71">
        <f t="shared" si="98"/>
        <v>16</v>
      </c>
      <c r="O310" s="71">
        <f t="shared" si="98"/>
        <v>27</v>
      </c>
      <c r="P310" s="130">
        <f>SUM(N310:O310)</f>
        <v>43</v>
      </c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  <c r="AJ310" s="75"/>
      <c r="AK310" s="75"/>
      <c r="AL310" s="75"/>
      <c r="AM310" s="75"/>
      <c r="AN310" s="75"/>
      <c r="AO310" s="75"/>
      <c r="AP310" s="75"/>
      <c r="AQ310" s="75"/>
      <c r="AR310" s="75"/>
      <c r="AS310" s="75"/>
      <c r="AT310" s="75"/>
      <c r="AU310" s="75"/>
      <c r="AV310" s="75"/>
      <c r="AW310" s="75"/>
      <c r="AX310" s="75"/>
      <c r="AY310" s="75"/>
      <c r="AZ310" s="75"/>
      <c r="BA310" s="75"/>
    </row>
    <row r="311" spans="1:53" s="152" customFormat="1" ht="13.5" thickBot="1">
      <c r="A311" s="458" t="s">
        <v>34</v>
      </c>
      <c r="B311" s="458"/>
      <c r="C311" s="458"/>
      <c r="D311" s="458"/>
      <c r="E311" s="193">
        <f aca="true" t="shared" si="99" ref="E311:P311">SUM(E308:E310)</f>
        <v>35</v>
      </c>
      <c r="F311" s="193">
        <f t="shared" si="99"/>
        <v>28</v>
      </c>
      <c r="G311" s="193">
        <f t="shared" si="99"/>
        <v>63</v>
      </c>
      <c r="H311" s="193">
        <f t="shared" si="99"/>
        <v>33</v>
      </c>
      <c r="I311" s="193">
        <f t="shared" si="99"/>
        <v>29</v>
      </c>
      <c r="J311" s="193">
        <f t="shared" si="99"/>
        <v>62</v>
      </c>
      <c r="K311" s="193">
        <f t="shared" si="99"/>
        <v>50</v>
      </c>
      <c r="L311" s="193">
        <f t="shared" si="99"/>
        <v>30</v>
      </c>
      <c r="M311" s="193">
        <f t="shared" si="99"/>
        <v>80</v>
      </c>
      <c r="N311" s="193">
        <f t="shared" si="99"/>
        <v>83</v>
      </c>
      <c r="O311" s="193">
        <f t="shared" si="99"/>
        <v>59</v>
      </c>
      <c r="P311" s="193">
        <f t="shared" si="99"/>
        <v>142</v>
      </c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  <c r="AJ311" s="75"/>
      <c r="AK311" s="75"/>
      <c r="AL311" s="75"/>
      <c r="AM311" s="75"/>
      <c r="AN311" s="75"/>
      <c r="AO311" s="75"/>
      <c r="AP311" s="75"/>
      <c r="AQ311" s="75"/>
      <c r="AR311" s="75"/>
      <c r="AS311" s="75"/>
      <c r="AT311" s="75"/>
      <c r="AU311" s="75"/>
      <c r="AV311" s="75"/>
      <c r="AW311" s="75"/>
      <c r="AX311" s="75"/>
      <c r="AY311" s="75"/>
      <c r="AZ311" s="75"/>
      <c r="BA311" s="75"/>
    </row>
    <row r="312" spans="1:53" s="152" customFormat="1" ht="13.5" thickBot="1">
      <c r="A312" s="460" t="s">
        <v>50</v>
      </c>
      <c r="B312" s="460"/>
      <c r="C312" s="460"/>
      <c r="D312" s="460"/>
      <c r="E312" s="72">
        <f>E311</f>
        <v>35</v>
      </c>
      <c r="F312" s="72">
        <f aca="true" t="shared" si="100" ref="F312:P312">F311</f>
        <v>28</v>
      </c>
      <c r="G312" s="72">
        <f t="shared" si="100"/>
        <v>63</v>
      </c>
      <c r="H312" s="72">
        <f t="shared" si="100"/>
        <v>33</v>
      </c>
      <c r="I312" s="72">
        <f t="shared" si="100"/>
        <v>29</v>
      </c>
      <c r="J312" s="72">
        <f t="shared" si="100"/>
        <v>62</v>
      </c>
      <c r="K312" s="72">
        <f t="shared" si="100"/>
        <v>50</v>
      </c>
      <c r="L312" s="72">
        <f t="shared" si="100"/>
        <v>30</v>
      </c>
      <c r="M312" s="72">
        <f t="shared" si="100"/>
        <v>80</v>
      </c>
      <c r="N312" s="72">
        <f t="shared" si="100"/>
        <v>83</v>
      </c>
      <c r="O312" s="72">
        <f t="shared" si="100"/>
        <v>59</v>
      </c>
      <c r="P312" s="72">
        <f t="shared" si="100"/>
        <v>142</v>
      </c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  <c r="AJ312" s="75"/>
      <c r="AK312" s="75"/>
      <c r="AL312" s="75"/>
      <c r="AM312" s="75"/>
      <c r="AN312" s="75"/>
      <c r="AO312" s="75"/>
      <c r="AP312" s="75"/>
      <c r="AQ312" s="75"/>
      <c r="AR312" s="75"/>
      <c r="AS312" s="75"/>
      <c r="AT312" s="75"/>
      <c r="AU312" s="75"/>
      <c r="AV312" s="75"/>
      <c r="AW312" s="75"/>
      <c r="AX312" s="75"/>
      <c r="AY312" s="75"/>
      <c r="AZ312" s="75"/>
      <c r="BA312" s="75"/>
    </row>
    <row r="313" spans="1:16" ht="12.75">
      <c r="A313" s="74"/>
      <c r="B313" s="74"/>
      <c r="C313" s="74"/>
      <c r="D313" s="74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</row>
    <row r="314" spans="1:16" ht="13.5" thickBot="1">
      <c r="A314" s="74"/>
      <c r="B314" s="74"/>
      <c r="C314" s="74"/>
      <c r="D314" s="74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</row>
    <row r="315" spans="1:16" ht="13.5" thickBot="1">
      <c r="A315" s="468" t="s">
        <v>135</v>
      </c>
      <c r="B315" s="468"/>
      <c r="C315" s="468"/>
      <c r="D315" s="468"/>
      <c r="E315" s="468"/>
      <c r="F315" s="468"/>
      <c r="G315" s="468"/>
      <c r="H315" s="478" t="s">
        <v>6</v>
      </c>
      <c r="I315" s="478"/>
      <c r="J315" s="478"/>
      <c r="K315" s="478"/>
      <c r="L315" s="478"/>
      <c r="M315" s="478"/>
      <c r="N315" s="478"/>
      <c r="O315" s="478"/>
      <c r="P315" s="478"/>
    </row>
    <row r="316" spans="1:16" ht="13.5" thickBot="1">
      <c r="A316" s="186" t="s">
        <v>7</v>
      </c>
      <c r="B316" s="187" t="s">
        <v>52</v>
      </c>
      <c r="C316" s="188" t="s">
        <v>9</v>
      </c>
      <c r="D316" s="188"/>
      <c r="E316" s="469" t="s">
        <v>10</v>
      </c>
      <c r="F316" s="469"/>
      <c r="G316" s="469"/>
      <c r="H316" s="477" t="s">
        <v>11</v>
      </c>
      <c r="I316" s="469"/>
      <c r="J316" s="469"/>
      <c r="K316" s="469" t="s">
        <v>12</v>
      </c>
      <c r="L316" s="469"/>
      <c r="M316" s="469"/>
      <c r="N316" s="469" t="s">
        <v>13</v>
      </c>
      <c r="O316" s="469"/>
      <c r="P316" s="469"/>
    </row>
    <row r="317" spans="1:16" ht="13.5" thickBot="1">
      <c r="A317" s="186" t="s">
        <v>46</v>
      </c>
      <c r="B317" s="189"/>
      <c r="C317" s="189"/>
      <c r="D317" s="189"/>
      <c r="E317" s="267" t="s">
        <v>15</v>
      </c>
      <c r="F317" s="267" t="s">
        <v>16</v>
      </c>
      <c r="G317" s="267" t="s">
        <v>17</v>
      </c>
      <c r="H317" s="267" t="s">
        <v>15</v>
      </c>
      <c r="I317" s="267" t="s">
        <v>16</v>
      </c>
      <c r="J317" s="267" t="s">
        <v>17</v>
      </c>
      <c r="K317" s="267" t="s">
        <v>15</v>
      </c>
      <c r="L317" s="267" t="s">
        <v>16</v>
      </c>
      <c r="M317" s="267" t="s">
        <v>17</v>
      </c>
      <c r="N317" s="267" t="s">
        <v>15</v>
      </c>
      <c r="O317" s="267" t="s">
        <v>16</v>
      </c>
      <c r="P317" s="267" t="s">
        <v>17</v>
      </c>
    </row>
    <row r="318" spans="1:53" s="152" customFormat="1" ht="26.25" thickBot="1">
      <c r="A318" s="174" t="s">
        <v>217</v>
      </c>
      <c r="B318" s="214" t="s">
        <v>218</v>
      </c>
      <c r="C318" s="5" t="s">
        <v>119</v>
      </c>
      <c r="D318" s="318"/>
      <c r="E318" s="319">
        <v>0</v>
      </c>
      <c r="F318" s="93">
        <v>0</v>
      </c>
      <c r="G318" s="320">
        <f>SUM(E318:F318)</f>
        <v>0</v>
      </c>
      <c r="H318" s="93">
        <v>0</v>
      </c>
      <c r="I318" s="93">
        <v>0</v>
      </c>
      <c r="J318" s="320">
        <f>SUM(H318:I318)</f>
        <v>0</v>
      </c>
      <c r="K318" s="93">
        <v>3</v>
      </c>
      <c r="L318" s="93">
        <v>12</v>
      </c>
      <c r="M318" s="320">
        <f>SUM(K318:L318)</f>
        <v>15</v>
      </c>
      <c r="N318" s="93">
        <f>SUM(H318,K318)</f>
        <v>3</v>
      </c>
      <c r="O318" s="321">
        <f>SUM(I318,L318)</f>
        <v>12</v>
      </c>
      <c r="P318" s="124">
        <f>SUM(N318:O318)</f>
        <v>15</v>
      </c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  <c r="AJ318" s="75"/>
      <c r="AK318" s="75"/>
      <c r="AL318" s="75"/>
      <c r="AM318" s="75"/>
      <c r="AN318" s="75"/>
      <c r="AO318" s="75"/>
      <c r="AP318" s="75"/>
      <c r="AQ318" s="75"/>
      <c r="AR318" s="75"/>
      <c r="AS318" s="75"/>
      <c r="AT318" s="75"/>
      <c r="AU318" s="75"/>
      <c r="AV318" s="75"/>
      <c r="AW318" s="75"/>
      <c r="AX318" s="75"/>
      <c r="AY318" s="75"/>
      <c r="AZ318" s="75"/>
      <c r="BA318" s="75"/>
    </row>
    <row r="319" spans="1:16" ht="13.5" thickBot="1">
      <c r="A319" s="458" t="s">
        <v>34</v>
      </c>
      <c r="B319" s="458"/>
      <c r="C319" s="458"/>
      <c r="D319" s="458"/>
      <c r="E319" s="216">
        <f>E318</f>
        <v>0</v>
      </c>
      <c r="F319" s="193">
        <f aca="true" t="shared" si="101" ref="F319:P319">F318</f>
        <v>0</v>
      </c>
      <c r="G319" s="193">
        <f t="shared" si="101"/>
        <v>0</v>
      </c>
      <c r="H319" s="193">
        <f t="shared" si="101"/>
        <v>0</v>
      </c>
      <c r="I319" s="193">
        <f t="shared" si="101"/>
        <v>0</v>
      </c>
      <c r="J319" s="193">
        <f t="shared" si="101"/>
        <v>0</v>
      </c>
      <c r="K319" s="193">
        <f t="shared" si="101"/>
        <v>3</v>
      </c>
      <c r="L319" s="193">
        <f t="shared" si="101"/>
        <v>12</v>
      </c>
      <c r="M319" s="282">
        <f t="shared" si="101"/>
        <v>15</v>
      </c>
      <c r="N319" s="93">
        <f>SUM(H319,K319)</f>
        <v>3</v>
      </c>
      <c r="O319" s="283">
        <f t="shared" si="101"/>
        <v>12</v>
      </c>
      <c r="P319" s="193">
        <f t="shared" si="101"/>
        <v>15</v>
      </c>
    </row>
    <row r="320" spans="1:16" ht="13.5" thickBot="1">
      <c r="A320" s="460" t="s">
        <v>50</v>
      </c>
      <c r="B320" s="460"/>
      <c r="C320" s="460"/>
      <c r="D320" s="460"/>
      <c r="E320" s="284">
        <f>E319</f>
        <v>0</v>
      </c>
      <c r="F320" s="284">
        <f aca="true" t="shared" si="102" ref="F320:P320">F319</f>
        <v>0</v>
      </c>
      <c r="G320" s="284">
        <f t="shared" si="102"/>
        <v>0</v>
      </c>
      <c r="H320" s="284">
        <f t="shared" si="102"/>
        <v>0</v>
      </c>
      <c r="I320" s="284">
        <f t="shared" si="102"/>
        <v>0</v>
      </c>
      <c r="J320" s="284">
        <f t="shared" si="102"/>
        <v>0</v>
      </c>
      <c r="K320" s="284">
        <f t="shared" si="102"/>
        <v>3</v>
      </c>
      <c r="L320" s="284">
        <f t="shared" si="102"/>
        <v>12</v>
      </c>
      <c r="M320" s="284">
        <f t="shared" si="102"/>
        <v>15</v>
      </c>
      <c r="N320" s="284">
        <f t="shared" si="102"/>
        <v>3</v>
      </c>
      <c r="O320" s="284">
        <f t="shared" si="102"/>
        <v>12</v>
      </c>
      <c r="P320" s="284">
        <f t="shared" si="102"/>
        <v>15</v>
      </c>
    </row>
    <row r="321" spans="1:16" ht="13.5" thickBot="1">
      <c r="A321" s="74"/>
      <c r="B321" s="74"/>
      <c r="C321" s="74"/>
      <c r="D321" s="74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</row>
    <row r="322" spans="1:53" s="8" customFormat="1" ht="13.5" thickBot="1">
      <c r="A322" s="468" t="s">
        <v>135</v>
      </c>
      <c r="B322" s="468"/>
      <c r="C322" s="468"/>
      <c r="D322" s="468"/>
      <c r="E322" s="468"/>
      <c r="F322" s="468"/>
      <c r="G322" s="468"/>
      <c r="H322" s="478" t="s">
        <v>6</v>
      </c>
      <c r="I322" s="478"/>
      <c r="J322" s="478"/>
      <c r="K322" s="478"/>
      <c r="L322" s="478"/>
      <c r="M322" s="478"/>
      <c r="N322" s="478"/>
      <c r="O322" s="478"/>
      <c r="P322" s="478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82"/>
      <c r="AD322" s="82"/>
      <c r="AE322" s="82"/>
      <c r="AF322" s="82"/>
      <c r="AG322" s="82"/>
      <c r="AH322" s="82"/>
      <c r="AI322" s="82"/>
      <c r="AJ322" s="82"/>
      <c r="AK322" s="82"/>
      <c r="AL322" s="82"/>
      <c r="AM322" s="82"/>
      <c r="AN322" s="82"/>
      <c r="AO322" s="82"/>
      <c r="AP322" s="82"/>
      <c r="AQ322" s="82"/>
      <c r="AR322" s="82"/>
      <c r="AS322" s="82"/>
      <c r="AT322" s="82"/>
      <c r="AU322" s="82"/>
      <c r="AV322" s="82"/>
      <c r="AW322" s="82"/>
      <c r="AX322" s="82"/>
      <c r="AY322" s="82"/>
      <c r="AZ322" s="82"/>
      <c r="BA322" s="82"/>
    </row>
    <row r="323" spans="1:16" ht="18.75" customHeight="1" thickBot="1">
      <c r="A323" s="186" t="s">
        <v>7</v>
      </c>
      <c r="B323" s="187" t="s">
        <v>52</v>
      </c>
      <c r="C323" s="188" t="s">
        <v>9</v>
      </c>
      <c r="D323" s="188"/>
      <c r="E323" s="469" t="s">
        <v>10</v>
      </c>
      <c r="F323" s="469"/>
      <c r="G323" s="469"/>
      <c r="H323" s="477" t="s">
        <v>11</v>
      </c>
      <c r="I323" s="469"/>
      <c r="J323" s="469"/>
      <c r="K323" s="469" t="s">
        <v>12</v>
      </c>
      <c r="L323" s="469"/>
      <c r="M323" s="469"/>
      <c r="N323" s="469" t="s">
        <v>13</v>
      </c>
      <c r="O323" s="469"/>
      <c r="P323" s="469"/>
    </row>
    <row r="324" spans="1:16" ht="13.5" thickBot="1">
      <c r="A324" s="186" t="s">
        <v>14</v>
      </c>
      <c r="B324" s="189"/>
      <c r="C324" s="189"/>
      <c r="D324" s="189"/>
      <c r="E324" s="190" t="s">
        <v>15</v>
      </c>
      <c r="F324" s="190" t="s">
        <v>16</v>
      </c>
      <c r="G324" s="190" t="s">
        <v>17</v>
      </c>
      <c r="H324" s="190" t="s">
        <v>15</v>
      </c>
      <c r="I324" s="190" t="s">
        <v>16</v>
      </c>
      <c r="J324" s="190" t="s">
        <v>17</v>
      </c>
      <c r="K324" s="190" t="s">
        <v>15</v>
      </c>
      <c r="L324" s="190" t="s">
        <v>16</v>
      </c>
      <c r="M324" s="190" t="s">
        <v>17</v>
      </c>
      <c r="N324" s="190" t="s">
        <v>15</v>
      </c>
      <c r="O324" s="190" t="s">
        <v>16</v>
      </c>
      <c r="P324" s="190" t="s">
        <v>17</v>
      </c>
    </row>
    <row r="325" spans="1:16" ht="23.25" thickBot="1">
      <c r="A325" s="174" t="s">
        <v>82</v>
      </c>
      <c r="B325" s="214" t="s">
        <v>155</v>
      </c>
      <c r="C325" s="5" t="s">
        <v>119</v>
      </c>
      <c r="D325" s="179"/>
      <c r="E325" s="215">
        <v>27</v>
      </c>
      <c r="F325" s="31">
        <v>35</v>
      </c>
      <c r="G325" s="31">
        <f>SUM(E325:F325)</f>
        <v>62</v>
      </c>
      <c r="H325" s="31">
        <v>19</v>
      </c>
      <c r="I325" s="31">
        <v>29</v>
      </c>
      <c r="J325" s="45">
        <f>SUM(H325:I325)</f>
        <v>48</v>
      </c>
      <c r="K325" s="31">
        <v>33</v>
      </c>
      <c r="L325" s="31">
        <v>43</v>
      </c>
      <c r="M325" s="31">
        <f>SUM(K325:L325)</f>
        <v>76</v>
      </c>
      <c r="N325" s="31">
        <f>SUM(H325,K325)</f>
        <v>52</v>
      </c>
      <c r="O325" s="31">
        <f>SUM(I325,L325)</f>
        <v>72</v>
      </c>
      <c r="P325" s="32">
        <f>SUM(N325:O325)</f>
        <v>124</v>
      </c>
    </row>
    <row r="326" spans="1:16" ht="13.5" thickBot="1">
      <c r="A326" s="458" t="s">
        <v>34</v>
      </c>
      <c r="B326" s="458"/>
      <c r="C326" s="458"/>
      <c r="D326" s="458"/>
      <c r="E326" s="216">
        <f>E325</f>
        <v>27</v>
      </c>
      <c r="F326" s="193">
        <f aca="true" t="shared" si="103" ref="F326:P326">F325</f>
        <v>35</v>
      </c>
      <c r="G326" s="193">
        <f t="shared" si="103"/>
        <v>62</v>
      </c>
      <c r="H326" s="193">
        <f t="shared" si="103"/>
        <v>19</v>
      </c>
      <c r="I326" s="193">
        <f t="shared" si="103"/>
        <v>29</v>
      </c>
      <c r="J326" s="193">
        <f t="shared" si="103"/>
        <v>48</v>
      </c>
      <c r="K326" s="193">
        <f t="shared" si="103"/>
        <v>33</v>
      </c>
      <c r="L326" s="193">
        <f t="shared" si="103"/>
        <v>43</v>
      </c>
      <c r="M326" s="193">
        <f t="shared" si="103"/>
        <v>76</v>
      </c>
      <c r="N326" s="193">
        <f t="shared" si="103"/>
        <v>52</v>
      </c>
      <c r="O326" s="193">
        <f t="shared" si="103"/>
        <v>72</v>
      </c>
      <c r="P326" s="193">
        <f t="shared" si="103"/>
        <v>124</v>
      </c>
    </row>
    <row r="327" spans="1:16" ht="13.5" thickBot="1">
      <c r="A327" s="460" t="s">
        <v>50</v>
      </c>
      <c r="B327" s="460"/>
      <c r="C327" s="460"/>
      <c r="D327" s="460"/>
      <c r="E327" s="72">
        <f>E326</f>
        <v>27</v>
      </c>
      <c r="F327" s="72">
        <f aca="true" t="shared" si="104" ref="F327:P327">F326</f>
        <v>35</v>
      </c>
      <c r="G327" s="72">
        <f t="shared" si="104"/>
        <v>62</v>
      </c>
      <c r="H327" s="72">
        <f t="shared" si="104"/>
        <v>19</v>
      </c>
      <c r="I327" s="72">
        <f t="shared" si="104"/>
        <v>29</v>
      </c>
      <c r="J327" s="72">
        <f t="shared" si="104"/>
        <v>48</v>
      </c>
      <c r="K327" s="72">
        <f t="shared" si="104"/>
        <v>33</v>
      </c>
      <c r="L327" s="72">
        <f t="shared" si="104"/>
        <v>43</v>
      </c>
      <c r="M327" s="72">
        <f t="shared" si="104"/>
        <v>76</v>
      </c>
      <c r="N327" s="72">
        <f t="shared" si="104"/>
        <v>52</v>
      </c>
      <c r="O327" s="72">
        <f t="shared" si="104"/>
        <v>72</v>
      </c>
      <c r="P327" s="72">
        <f t="shared" si="104"/>
        <v>124</v>
      </c>
    </row>
    <row r="328" spans="1:16" ht="12.75">
      <c r="A328" s="74"/>
      <c r="B328" s="74"/>
      <c r="C328" s="74"/>
      <c r="D328" s="74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</row>
    <row r="329" spans="1:53" s="8" customFormat="1" ht="12.75">
      <c r="A329" s="74"/>
      <c r="B329" s="74"/>
      <c r="C329" s="74"/>
      <c r="D329" s="74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82"/>
      <c r="AD329" s="82"/>
      <c r="AE329" s="82"/>
      <c r="AF329" s="82"/>
      <c r="AG329" s="82"/>
      <c r="AH329" s="82"/>
      <c r="AI329" s="82"/>
      <c r="AJ329" s="82"/>
      <c r="AK329" s="82"/>
      <c r="AL329" s="82"/>
      <c r="AM329" s="82"/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</row>
    <row r="330" spans="1:53" s="8" customFormat="1" ht="12.75">
      <c r="A330" s="74"/>
      <c r="B330" s="74"/>
      <c r="C330" s="74"/>
      <c r="D330" s="74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  <c r="AH330" s="82"/>
      <c r="AI330" s="82"/>
      <c r="AJ330" s="82"/>
      <c r="AK330" s="82"/>
      <c r="AL330" s="82"/>
      <c r="AM330" s="82"/>
      <c r="AN330" s="82"/>
      <c r="AO330" s="82"/>
      <c r="AP330" s="82"/>
      <c r="AQ330" s="82"/>
      <c r="AR330" s="82"/>
      <c r="AS330" s="82"/>
      <c r="AT330" s="82"/>
      <c r="AU330" s="82"/>
      <c r="AV330" s="82"/>
      <c r="AW330" s="82"/>
      <c r="AX330" s="82"/>
      <c r="AY330" s="82"/>
      <c r="AZ330" s="82"/>
      <c r="BA330" s="82"/>
    </row>
    <row r="331" spans="1:53" s="152" customFormat="1" ht="13.5" thickBot="1">
      <c r="A331" s="74"/>
      <c r="B331" s="74"/>
      <c r="C331" s="74"/>
      <c r="D331" s="74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  <c r="AJ331" s="75"/>
      <c r="AK331" s="75"/>
      <c r="AL331" s="75"/>
      <c r="AM331" s="75"/>
      <c r="AN331" s="75"/>
      <c r="AO331" s="75"/>
      <c r="AP331" s="75"/>
      <c r="AQ331" s="75"/>
      <c r="AR331" s="75"/>
      <c r="AS331" s="75"/>
      <c r="AT331" s="75"/>
      <c r="AU331" s="75"/>
      <c r="AV331" s="75"/>
      <c r="AW331" s="75"/>
      <c r="AX331" s="75"/>
      <c r="AY331" s="75"/>
      <c r="AZ331" s="75"/>
      <c r="BA331" s="75"/>
    </row>
    <row r="332" spans="1:53" s="152" customFormat="1" ht="13.5" thickBot="1">
      <c r="A332" s="468" t="s">
        <v>135</v>
      </c>
      <c r="B332" s="468"/>
      <c r="C332" s="468"/>
      <c r="D332" s="468"/>
      <c r="E332" s="468"/>
      <c r="F332" s="468"/>
      <c r="G332" s="468"/>
      <c r="H332" s="478" t="s">
        <v>6</v>
      </c>
      <c r="I332" s="478"/>
      <c r="J332" s="478"/>
      <c r="K332" s="478"/>
      <c r="L332" s="478"/>
      <c r="M332" s="478"/>
      <c r="N332" s="478"/>
      <c r="O332" s="478"/>
      <c r="P332" s="478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  <c r="AJ332" s="75"/>
      <c r="AK332" s="75"/>
      <c r="AL332" s="75"/>
      <c r="AM332" s="75"/>
      <c r="AN332" s="75"/>
      <c r="AO332" s="75"/>
      <c r="AP332" s="75"/>
      <c r="AQ332" s="75"/>
      <c r="AR332" s="75"/>
      <c r="AS332" s="75"/>
      <c r="AT332" s="75"/>
      <c r="AU332" s="75"/>
      <c r="AV332" s="75"/>
      <c r="AW332" s="75"/>
      <c r="AX332" s="75"/>
      <c r="AY332" s="75"/>
      <c r="AZ332" s="75"/>
      <c r="BA332" s="75"/>
    </row>
    <row r="333" spans="1:53" s="152" customFormat="1" ht="13.5" thickBot="1">
      <c r="A333" s="186" t="s">
        <v>14</v>
      </c>
      <c r="B333" s="189"/>
      <c r="C333" s="189"/>
      <c r="D333" s="189"/>
      <c r="E333" s="190" t="s">
        <v>15</v>
      </c>
      <c r="F333" s="190" t="s">
        <v>16</v>
      </c>
      <c r="G333" s="190" t="s">
        <v>17</v>
      </c>
      <c r="H333" s="190" t="s">
        <v>15</v>
      </c>
      <c r="I333" s="190" t="s">
        <v>16</v>
      </c>
      <c r="J333" s="190" t="s">
        <v>17</v>
      </c>
      <c r="K333" s="190" t="s">
        <v>15</v>
      </c>
      <c r="L333" s="190" t="s">
        <v>16</v>
      </c>
      <c r="M333" s="190" t="s">
        <v>17</v>
      </c>
      <c r="N333" s="190" t="s">
        <v>15</v>
      </c>
      <c r="O333" s="190" t="s">
        <v>16</v>
      </c>
      <c r="P333" s="190" t="s">
        <v>17</v>
      </c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  <c r="AJ333" s="75"/>
      <c r="AK333" s="75"/>
      <c r="AL333" s="75"/>
      <c r="AM333" s="75"/>
      <c r="AN333" s="75"/>
      <c r="AO333" s="75"/>
      <c r="AP333" s="75"/>
      <c r="AQ333" s="75"/>
      <c r="AR333" s="75"/>
      <c r="AS333" s="75"/>
      <c r="AT333" s="75"/>
      <c r="AU333" s="75"/>
      <c r="AV333" s="75"/>
      <c r="AW333" s="75"/>
      <c r="AX333" s="75"/>
      <c r="AY333" s="75"/>
      <c r="AZ333" s="75"/>
      <c r="BA333" s="75"/>
    </row>
    <row r="334" spans="1:16" ht="26.25" thickBot="1">
      <c r="A334" s="178" t="s">
        <v>149</v>
      </c>
      <c r="B334" s="281" t="s">
        <v>150</v>
      </c>
      <c r="C334" s="201" t="s">
        <v>119</v>
      </c>
      <c r="D334" s="179"/>
      <c r="E334" s="60">
        <v>29</v>
      </c>
      <c r="F334" s="60">
        <v>27</v>
      </c>
      <c r="G334" s="31">
        <f>SUM(E334:F334)</f>
        <v>56</v>
      </c>
      <c r="H334" s="60">
        <v>27</v>
      </c>
      <c r="I334" s="60">
        <v>27</v>
      </c>
      <c r="J334" s="60">
        <f>SUM(H334,I334)</f>
        <v>54</v>
      </c>
      <c r="K334" s="60">
        <v>19</v>
      </c>
      <c r="L334" s="60">
        <v>24</v>
      </c>
      <c r="M334" s="60">
        <f>SUM(K334:L334)</f>
        <v>43</v>
      </c>
      <c r="N334" s="46">
        <f>H334+K334</f>
        <v>46</v>
      </c>
      <c r="O334" s="46">
        <f>I334+L334</f>
        <v>51</v>
      </c>
      <c r="P334" s="148">
        <f>SUM(N334:O334)</f>
        <v>97</v>
      </c>
    </row>
    <row r="335" spans="1:16" ht="13.5" thickBot="1">
      <c r="A335" s="484" t="s">
        <v>161</v>
      </c>
      <c r="B335" s="484"/>
      <c r="C335" s="484"/>
      <c r="D335" s="484"/>
      <c r="E335" s="193">
        <f>E334</f>
        <v>29</v>
      </c>
      <c r="F335" s="193">
        <f aca="true" t="shared" si="105" ref="F335:P336">F334</f>
        <v>27</v>
      </c>
      <c r="G335" s="193">
        <f t="shared" si="105"/>
        <v>56</v>
      </c>
      <c r="H335" s="193">
        <f t="shared" si="105"/>
        <v>27</v>
      </c>
      <c r="I335" s="193">
        <f t="shared" si="105"/>
        <v>27</v>
      </c>
      <c r="J335" s="193">
        <f t="shared" si="105"/>
        <v>54</v>
      </c>
      <c r="K335" s="193">
        <f t="shared" si="105"/>
        <v>19</v>
      </c>
      <c r="L335" s="193">
        <f t="shared" si="105"/>
        <v>24</v>
      </c>
      <c r="M335" s="193">
        <f t="shared" si="105"/>
        <v>43</v>
      </c>
      <c r="N335" s="193">
        <f t="shared" si="105"/>
        <v>46</v>
      </c>
      <c r="O335" s="193">
        <f t="shared" si="105"/>
        <v>51</v>
      </c>
      <c r="P335" s="193">
        <f t="shared" si="105"/>
        <v>97</v>
      </c>
    </row>
    <row r="336" spans="1:16" ht="13.5" thickBot="1">
      <c r="A336" s="484" t="s">
        <v>50</v>
      </c>
      <c r="B336" s="484"/>
      <c r="C336" s="484"/>
      <c r="D336" s="484"/>
      <c r="E336" s="72">
        <f>E335</f>
        <v>29</v>
      </c>
      <c r="F336" s="72">
        <f t="shared" si="105"/>
        <v>27</v>
      </c>
      <c r="G336" s="72">
        <f t="shared" si="105"/>
        <v>56</v>
      </c>
      <c r="H336" s="72">
        <f t="shared" si="105"/>
        <v>27</v>
      </c>
      <c r="I336" s="72">
        <f t="shared" si="105"/>
        <v>27</v>
      </c>
      <c r="J336" s="72">
        <f t="shared" si="105"/>
        <v>54</v>
      </c>
      <c r="K336" s="72">
        <f t="shared" si="105"/>
        <v>19</v>
      </c>
      <c r="L336" s="72">
        <f t="shared" si="105"/>
        <v>24</v>
      </c>
      <c r="M336" s="72">
        <f t="shared" si="105"/>
        <v>43</v>
      </c>
      <c r="N336" s="72">
        <f t="shared" si="105"/>
        <v>46</v>
      </c>
      <c r="O336" s="72">
        <f t="shared" si="105"/>
        <v>51</v>
      </c>
      <c r="P336" s="72">
        <f t="shared" si="105"/>
        <v>97</v>
      </c>
    </row>
    <row r="337" spans="1:16" ht="12.75">
      <c r="A337" s="74"/>
      <c r="B337" s="74"/>
      <c r="C337" s="74"/>
      <c r="D337" s="74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</row>
    <row r="338" spans="1:16" ht="12.75">
      <c r="A338" s="74"/>
      <c r="B338" s="74"/>
      <c r="C338" s="74"/>
      <c r="D338" s="74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</row>
    <row r="339" spans="1:16" ht="13.5" thickBot="1">
      <c r="A339" s="79"/>
      <c r="B339" s="79"/>
      <c r="C339" s="79"/>
      <c r="D339" s="79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</row>
    <row r="340" spans="1:16" ht="13.5" thickBot="1">
      <c r="A340" s="468" t="s">
        <v>135</v>
      </c>
      <c r="B340" s="468"/>
      <c r="C340" s="468"/>
      <c r="D340" s="468"/>
      <c r="E340" s="468"/>
      <c r="F340" s="468"/>
      <c r="G340" s="468"/>
      <c r="H340" s="478" t="s">
        <v>6</v>
      </c>
      <c r="I340" s="478"/>
      <c r="J340" s="478"/>
      <c r="K340" s="478"/>
      <c r="L340" s="478"/>
      <c r="M340" s="478"/>
      <c r="N340" s="478"/>
      <c r="O340" s="478"/>
      <c r="P340" s="478"/>
    </row>
    <row r="341" spans="1:16" ht="13.5" thickBot="1">
      <c r="A341" s="186" t="s">
        <v>14</v>
      </c>
      <c r="B341" s="189"/>
      <c r="C341" s="189"/>
      <c r="D341" s="189"/>
      <c r="E341" s="190" t="s">
        <v>15</v>
      </c>
      <c r="F341" s="190" t="s">
        <v>16</v>
      </c>
      <c r="G341" s="190" t="s">
        <v>17</v>
      </c>
      <c r="H341" s="190" t="s">
        <v>15</v>
      </c>
      <c r="I341" s="190" t="s">
        <v>16</v>
      </c>
      <c r="J341" s="190" t="s">
        <v>17</v>
      </c>
      <c r="K341" s="190" t="s">
        <v>15</v>
      </c>
      <c r="L341" s="190" t="s">
        <v>16</v>
      </c>
      <c r="M341" s="190" t="s">
        <v>17</v>
      </c>
      <c r="N341" s="190" t="s">
        <v>15</v>
      </c>
      <c r="O341" s="190" t="s">
        <v>16</v>
      </c>
      <c r="P341" s="190" t="s">
        <v>17</v>
      </c>
    </row>
    <row r="342" spans="1:16" ht="26.25" thickBot="1">
      <c r="A342" s="178" t="s">
        <v>151</v>
      </c>
      <c r="B342" s="136" t="s">
        <v>143</v>
      </c>
      <c r="C342" s="201" t="s">
        <v>119</v>
      </c>
      <c r="D342" s="179"/>
      <c r="E342" s="60">
        <v>7</v>
      </c>
      <c r="F342" s="60">
        <v>1</v>
      </c>
      <c r="G342" s="31">
        <f>SUM(E342:F342)</f>
        <v>8</v>
      </c>
      <c r="H342" s="60">
        <v>7</v>
      </c>
      <c r="I342" s="60">
        <v>3</v>
      </c>
      <c r="J342" s="60">
        <f>SUM(H342:I342)</f>
        <v>10</v>
      </c>
      <c r="K342" s="60">
        <v>14</v>
      </c>
      <c r="L342" s="60">
        <v>7</v>
      </c>
      <c r="M342" s="60">
        <f>SUM(K342:L342)</f>
        <v>21</v>
      </c>
      <c r="N342" s="46">
        <f>SUM(H342,K342)</f>
        <v>21</v>
      </c>
      <c r="O342" s="46">
        <f>SUM(I342,L342)</f>
        <v>10</v>
      </c>
      <c r="P342" s="148">
        <f>SUM(N342:O342)</f>
        <v>31</v>
      </c>
    </row>
    <row r="343" spans="1:16" ht="13.5" thickBot="1">
      <c r="A343" s="458" t="s">
        <v>162</v>
      </c>
      <c r="B343" s="458"/>
      <c r="C343" s="458"/>
      <c r="D343" s="458"/>
      <c r="E343" s="193">
        <f aca="true" t="shared" si="106" ref="E343:P343">E342</f>
        <v>7</v>
      </c>
      <c r="F343" s="193">
        <f t="shared" si="106"/>
        <v>1</v>
      </c>
      <c r="G343" s="193">
        <f t="shared" si="106"/>
        <v>8</v>
      </c>
      <c r="H343" s="193">
        <f t="shared" si="106"/>
        <v>7</v>
      </c>
      <c r="I343" s="193">
        <f t="shared" si="106"/>
        <v>3</v>
      </c>
      <c r="J343" s="193">
        <f t="shared" si="106"/>
        <v>10</v>
      </c>
      <c r="K343" s="193">
        <f t="shared" si="106"/>
        <v>14</v>
      </c>
      <c r="L343" s="193">
        <f t="shared" si="106"/>
        <v>7</v>
      </c>
      <c r="M343" s="193">
        <f t="shared" si="106"/>
        <v>21</v>
      </c>
      <c r="N343" s="193">
        <f t="shared" si="106"/>
        <v>21</v>
      </c>
      <c r="O343" s="193">
        <f t="shared" si="106"/>
        <v>10</v>
      </c>
      <c r="P343" s="193">
        <f t="shared" si="106"/>
        <v>31</v>
      </c>
    </row>
    <row r="344" spans="1:16" ht="12.75">
      <c r="A344" s="81"/>
      <c r="B344" s="81"/>
      <c r="C344" s="81"/>
      <c r="D344" s="81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</row>
    <row r="345" spans="1:53" s="8" customFormat="1" ht="13.5" thickBot="1">
      <c r="A345" s="81"/>
      <c r="B345" s="81"/>
      <c r="C345" s="81"/>
      <c r="D345" s="81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  <c r="AF345" s="82"/>
      <c r="AG345" s="82"/>
      <c r="AH345" s="82"/>
      <c r="AI345" s="82"/>
      <c r="AJ345" s="82"/>
      <c r="AK345" s="82"/>
      <c r="AL345" s="82"/>
      <c r="AM345" s="82"/>
      <c r="AN345" s="82"/>
      <c r="AO345" s="82"/>
      <c r="AP345" s="82"/>
      <c r="AQ345" s="82"/>
      <c r="AR345" s="82"/>
      <c r="AS345" s="82"/>
      <c r="AT345" s="82"/>
      <c r="AU345" s="82"/>
      <c r="AV345" s="82"/>
      <c r="AW345" s="82"/>
      <c r="AX345" s="82"/>
      <c r="AY345" s="82"/>
      <c r="AZ345" s="82"/>
      <c r="BA345" s="82"/>
    </row>
    <row r="346" spans="1:16" ht="13.5" thickBot="1">
      <c r="A346" s="186" t="s">
        <v>35</v>
      </c>
      <c r="B346" s="189"/>
      <c r="C346" s="189"/>
      <c r="D346" s="189"/>
      <c r="E346" s="190" t="s">
        <v>15</v>
      </c>
      <c r="F346" s="190" t="s">
        <v>16</v>
      </c>
      <c r="G346" s="190" t="s">
        <v>17</v>
      </c>
      <c r="H346" s="190" t="s">
        <v>15</v>
      </c>
      <c r="I346" s="190" t="s">
        <v>16</v>
      </c>
      <c r="J346" s="190" t="s">
        <v>17</v>
      </c>
      <c r="K346" s="190" t="s">
        <v>15</v>
      </c>
      <c r="L346" s="190" t="s">
        <v>16</v>
      </c>
      <c r="M346" s="190" t="s">
        <v>17</v>
      </c>
      <c r="N346" s="190" t="s">
        <v>15</v>
      </c>
      <c r="O346" s="190" t="s">
        <v>16</v>
      </c>
      <c r="P346" s="190" t="s">
        <v>17</v>
      </c>
    </row>
    <row r="347" spans="1:16" ht="26.25" thickBot="1">
      <c r="A347" s="84" t="s">
        <v>152</v>
      </c>
      <c r="B347" s="85" t="s">
        <v>143</v>
      </c>
      <c r="C347" s="83" t="s">
        <v>119</v>
      </c>
      <c r="D347" s="76"/>
      <c r="E347" s="86">
        <v>0</v>
      </c>
      <c r="F347" s="86">
        <v>0</v>
      </c>
      <c r="G347" s="86">
        <f>SUM(E347,F347)</f>
        <v>0</v>
      </c>
      <c r="H347" s="86">
        <v>0</v>
      </c>
      <c r="I347" s="86">
        <v>0</v>
      </c>
      <c r="J347" s="60">
        <f>SUM(H347:I347)</f>
        <v>0</v>
      </c>
      <c r="K347" s="86">
        <v>2</v>
      </c>
      <c r="L347" s="86">
        <v>0</v>
      </c>
      <c r="M347" s="86">
        <f>SUM(K347,L347)</f>
        <v>2</v>
      </c>
      <c r="N347" s="30">
        <f>SUM(H347,K347)</f>
        <v>2</v>
      </c>
      <c r="O347" s="30">
        <f>SUM(I347,L347)</f>
        <v>0</v>
      </c>
      <c r="P347" s="124">
        <f>SUM(N347:O347)</f>
        <v>2</v>
      </c>
    </row>
    <row r="348" spans="1:16" ht="13.5" thickBot="1">
      <c r="A348" s="458" t="s">
        <v>162</v>
      </c>
      <c r="B348" s="458"/>
      <c r="C348" s="458"/>
      <c r="D348" s="458"/>
      <c r="E348" s="193">
        <f>E347</f>
        <v>0</v>
      </c>
      <c r="F348" s="193">
        <f aca="true" t="shared" si="107" ref="F348:P348">F347</f>
        <v>0</v>
      </c>
      <c r="G348" s="193">
        <f t="shared" si="107"/>
        <v>0</v>
      </c>
      <c r="H348" s="193">
        <f t="shared" si="107"/>
        <v>0</v>
      </c>
      <c r="I348" s="193">
        <f t="shared" si="107"/>
        <v>0</v>
      </c>
      <c r="J348" s="193">
        <f t="shared" si="107"/>
        <v>0</v>
      </c>
      <c r="K348" s="193">
        <f t="shared" si="107"/>
        <v>2</v>
      </c>
      <c r="L348" s="193">
        <f t="shared" si="107"/>
        <v>0</v>
      </c>
      <c r="M348" s="193">
        <f t="shared" si="107"/>
        <v>2</v>
      </c>
      <c r="N348" s="193">
        <f t="shared" si="107"/>
        <v>2</v>
      </c>
      <c r="O348" s="193">
        <f>O347</f>
        <v>0</v>
      </c>
      <c r="P348" s="193">
        <f t="shared" si="107"/>
        <v>2</v>
      </c>
    </row>
    <row r="349" spans="1:16" ht="13.5" thickBot="1">
      <c r="A349" s="456" t="s">
        <v>50</v>
      </c>
      <c r="B349" s="456"/>
      <c r="C349" s="456"/>
      <c r="D349" s="456"/>
      <c r="E349" s="193">
        <f aca="true" t="shared" si="108" ref="E349:P349">E348+E343</f>
        <v>7</v>
      </c>
      <c r="F349" s="193">
        <f t="shared" si="108"/>
        <v>1</v>
      </c>
      <c r="G349" s="193">
        <f t="shared" si="108"/>
        <v>8</v>
      </c>
      <c r="H349" s="193">
        <f t="shared" si="108"/>
        <v>7</v>
      </c>
      <c r="I349" s="193">
        <f t="shared" si="108"/>
        <v>3</v>
      </c>
      <c r="J349" s="193">
        <f t="shared" si="108"/>
        <v>10</v>
      </c>
      <c r="K349" s="193">
        <f t="shared" si="108"/>
        <v>16</v>
      </c>
      <c r="L349" s="193">
        <f t="shared" si="108"/>
        <v>7</v>
      </c>
      <c r="M349" s="193">
        <f t="shared" si="108"/>
        <v>23</v>
      </c>
      <c r="N349" s="193">
        <f t="shared" si="108"/>
        <v>23</v>
      </c>
      <c r="O349" s="193">
        <f t="shared" si="108"/>
        <v>10</v>
      </c>
      <c r="P349" s="193">
        <f t="shared" si="108"/>
        <v>33</v>
      </c>
    </row>
    <row r="350" spans="1:16" ht="13.5" thickBot="1">
      <c r="A350" s="79"/>
      <c r="B350" s="79"/>
      <c r="C350" s="79"/>
      <c r="D350" s="79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</row>
    <row r="351" spans="1:16" ht="13.5" thickBot="1">
      <c r="A351" s="456" t="s">
        <v>159</v>
      </c>
      <c r="B351" s="456"/>
      <c r="C351" s="456"/>
      <c r="D351" s="456"/>
      <c r="E351" s="72">
        <f>SUM(E336,E327,E312,E302,E294,E349,E320)</f>
        <v>124</v>
      </c>
      <c r="F351" s="72">
        <f aca="true" t="shared" si="109" ref="F351:P351">SUM(F336,F327,F312,F302,F294,F349,F320)</f>
        <v>119</v>
      </c>
      <c r="G351" s="72">
        <f t="shared" si="109"/>
        <v>243</v>
      </c>
      <c r="H351" s="72">
        <f t="shared" si="109"/>
        <v>108</v>
      </c>
      <c r="I351" s="72">
        <f t="shared" si="109"/>
        <v>111</v>
      </c>
      <c r="J351" s="72">
        <f t="shared" si="109"/>
        <v>219</v>
      </c>
      <c r="K351" s="72">
        <f t="shared" si="109"/>
        <v>153</v>
      </c>
      <c r="L351" s="72">
        <f t="shared" si="109"/>
        <v>154</v>
      </c>
      <c r="M351" s="72">
        <f t="shared" si="109"/>
        <v>307</v>
      </c>
      <c r="N351" s="72">
        <f t="shared" si="109"/>
        <v>261</v>
      </c>
      <c r="O351" s="72">
        <f t="shared" si="109"/>
        <v>265</v>
      </c>
      <c r="P351" s="72">
        <f t="shared" si="109"/>
        <v>526</v>
      </c>
    </row>
    <row r="352" spans="1:16" ht="13.5" customHeight="1">
      <c r="A352" s="79"/>
      <c r="B352" s="79"/>
      <c r="C352" s="79"/>
      <c r="D352" s="79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</row>
    <row r="353" spans="1:16" ht="13.5" thickBot="1">
      <c r="A353" s="167"/>
      <c r="B353" s="79"/>
      <c r="C353" s="79"/>
      <c r="D353" s="79"/>
      <c r="E353" s="180"/>
      <c r="F353" s="180"/>
      <c r="G353" s="180"/>
      <c r="H353" s="180"/>
      <c r="I353" s="180"/>
      <c r="J353" s="180"/>
      <c r="K353" s="180"/>
      <c r="L353" s="180"/>
      <c r="M353" s="180"/>
      <c r="N353" s="180"/>
      <c r="O353" s="180"/>
      <c r="P353" s="180"/>
    </row>
    <row r="354" spans="1:16" ht="13.5" thickBot="1">
      <c r="A354" s="457" t="s">
        <v>158</v>
      </c>
      <c r="B354" s="479"/>
      <c r="C354" s="479"/>
      <c r="D354" s="480"/>
      <c r="E354" s="72">
        <f>SUM(E284)</f>
        <v>3338</v>
      </c>
      <c r="F354" s="72">
        <f aca="true" t="shared" si="110" ref="F354:O354">SUM(F284)</f>
        <v>2851</v>
      </c>
      <c r="G354" s="72">
        <f t="shared" si="110"/>
        <v>6189</v>
      </c>
      <c r="H354" s="72">
        <f t="shared" si="110"/>
        <v>2146</v>
      </c>
      <c r="I354" s="72">
        <f t="shared" si="110"/>
        <v>1792</v>
      </c>
      <c r="J354" s="72">
        <f t="shared" si="110"/>
        <v>3938</v>
      </c>
      <c r="K354" s="72">
        <f t="shared" si="110"/>
        <v>9080</v>
      </c>
      <c r="L354" s="72">
        <f t="shared" si="110"/>
        <v>8902</v>
      </c>
      <c r="M354" s="72">
        <f t="shared" si="110"/>
        <v>17982</v>
      </c>
      <c r="N354" s="72">
        <f t="shared" si="110"/>
        <v>11226</v>
      </c>
      <c r="O354" s="72">
        <f t="shared" si="110"/>
        <v>10694</v>
      </c>
      <c r="P354" s="72">
        <f>SUM(P284)</f>
        <v>21920</v>
      </c>
    </row>
    <row r="355" spans="1:16" ht="13.5" thickBot="1">
      <c r="A355" s="81"/>
      <c r="B355" s="81"/>
      <c r="C355" s="81"/>
      <c r="D355" s="81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</row>
    <row r="356" spans="1:16" ht="15.75" customHeight="1" thickBot="1">
      <c r="A356" s="457" t="s">
        <v>159</v>
      </c>
      <c r="B356" s="479"/>
      <c r="C356" s="479"/>
      <c r="D356" s="480"/>
      <c r="E356" s="72">
        <f>SUM(E351)</f>
        <v>124</v>
      </c>
      <c r="F356" s="72">
        <f aca="true" t="shared" si="111" ref="F356:P356">SUM(F351)</f>
        <v>119</v>
      </c>
      <c r="G356" s="72">
        <f t="shared" si="111"/>
        <v>243</v>
      </c>
      <c r="H356" s="72">
        <f t="shared" si="111"/>
        <v>108</v>
      </c>
      <c r="I356" s="72">
        <f t="shared" si="111"/>
        <v>111</v>
      </c>
      <c r="J356" s="72">
        <f t="shared" si="111"/>
        <v>219</v>
      </c>
      <c r="K356" s="72">
        <f>SUM(K351)</f>
        <v>153</v>
      </c>
      <c r="L356" s="72">
        <f t="shared" si="111"/>
        <v>154</v>
      </c>
      <c r="M356" s="72">
        <f t="shared" si="111"/>
        <v>307</v>
      </c>
      <c r="N356" s="72">
        <f t="shared" si="111"/>
        <v>261</v>
      </c>
      <c r="O356" s="72">
        <f t="shared" si="111"/>
        <v>265</v>
      </c>
      <c r="P356" s="72">
        <f t="shared" si="111"/>
        <v>526</v>
      </c>
    </row>
    <row r="357" spans="1:16" ht="13.5" thickBot="1">
      <c r="A357" s="79"/>
      <c r="B357" s="79"/>
      <c r="C357" s="79"/>
      <c r="D357" s="79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</row>
    <row r="358" spans="1:16" ht="15.75" thickBot="1">
      <c r="A358" s="481" t="s">
        <v>153</v>
      </c>
      <c r="B358" s="482"/>
      <c r="C358" s="482"/>
      <c r="D358" s="483"/>
      <c r="E358" s="72">
        <f>SUM(E354+E356)</f>
        <v>3462</v>
      </c>
      <c r="F358" s="72">
        <f aca="true" t="shared" si="112" ref="F358:O358">SUM(F354+F356)</f>
        <v>2970</v>
      </c>
      <c r="G358" s="72">
        <f t="shared" si="112"/>
        <v>6432</v>
      </c>
      <c r="H358" s="72">
        <f t="shared" si="112"/>
        <v>2254</v>
      </c>
      <c r="I358" s="72">
        <f t="shared" si="112"/>
        <v>1903</v>
      </c>
      <c r="J358" s="72">
        <f t="shared" si="112"/>
        <v>4157</v>
      </c>
      <c r="K358" s="72">
        <f t="shared" si="112"/>
        <v>9233</v>
      </c>
      <c r="L358" s="72">
        <f t="shared" si="112"/>
        <v>9056</v>
      </c>
      <c r="M358" s="72">
        <f t="shared" si="112"/>
        <v>18289</v>
      </c>
      <c r="N358" s="72">
        <f t="shared" si="112"/>
        <v>11487</v>
      </c>
      <c r="O358" s="72">
        <f t="shared" si="112"/>
        <v>10959</v>
      </c>
      <c r="P358" s="72">
        <f>SUM(P354+P356)</f>
        <v>22446</v>
      </c>
    </row>
    <row r="359" spans="1:16" ht="18.75">
      <c r="A359" s="110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1"/>
      <c r="N359" s="181"/>
      <c r="O359" s="181"/>
      <c r="P359" s="181"/>
    </row>
    <row r="360" spans="1:16" ht="15">
      <c r="A360" s="102"/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</row>
    <row r="361" spans="1:16" ht="15">
      <c r="A361" s="475" t="s">
        <v>196</v>
      </c>
      <c r="B361" s="475"/>
      <c r="C361" s="103"/>
      <c r="D361" s="103"/>
      <c r="E361" s="103"/>
      <c r="F361" s="103"/>
      <c r="G361" s="103"/>
      <c r="H361" s="103"/>
      <c r="I361" s="103"/>
      <c r="J361" s="476" t="s">
        <v>200</v>
      </c>
      <c r="K361" s="476"/>
      <c r="L361" s="476"/>
      <c r="M361" s="476"/>
      <c r="N361" s="476"/>
      <c r="O361" s="476"/>
      <c r="P361" s="476"/>
    </row>
    <row r="362" spans="1:2" ht="15">
      <c r="A362" s="102"/>
      <c r="B362" s="326"/>
    </row>
    <row r="363" spans="1:16" ht="15">
      <c r="A363" s="475" t="s">
        <v>198</v>
      </c>
      <c r="B363" s="475"/>
      <c r="J363" s="476" t="s">
        <v>199</v>
      </c>
      <c r="K363" s="476"/>
      <c r="L363" s="476"/>
      <c r="M363" s="476"/>
      <c r="N363" s="476"/>
      <c r="O363" s="476"/>
      <c r="P363" s="476"/>
    </row>
    <row r="364" spans="1:16" ht="15">
      <c r="A364" s="475" t="s">
        <v>197</v>
      </c>
      <c r="B364" s="475"/>
      <c r="J364" s="476" t="s">
        <v>201</v>
      </c>
      <c r="K364" s="476"/>
      <c r="L364" s="476"/>
      <c r="M364" s="476"/>
      <c r="N364" s="476"/>
      <c r="O364" s="476"/>
      <c r="P364" s="476"/>
    </row>
    <row r="365" spans="1:2" ht="15">
      <c r="A365" s="102"/>
      <c r="B365" s="326"/>
    </row>
    <row r="366" spans="1:2" ht="15">
      <c r="A366" s="102"/>
      <c r="B366" s="326"/>
    </row>
    <row r="367" ht="15">
      <c r="A367" s="102"/>
    </row>
    <row r="368" spans="1:5" ht="15">
      <c r="A368" s="102"/>
      <c r="E368" s="8" t="s">
        <v>206</v>
      </c>
    </row>
    <row r="369" ht="15">
      <c r="A369" s="102"/>
    </row>
    <row r="370" ht="15">
      <c r="A370" s="102"/>
    </row>
    <row r="371" ht="15">
      <c r="A371" s="102"/>
    </row>
    <row r="372" ht="15">
      <c r="A372" s="102"/>
    </row>
    <row r="373" ht="15">
      <c r="A373" s="102"/>
    </row>
    <row r="374" ht="15">
      <c r="A374" s="102"/>
    </row>
    <row r="375" ht="15">
      <c r="A375" s="102"/>
    </row>
    <row r="376" ht="15">
      <c r="A376" s="102"/>
    </row>
    <row r="377" ht="15">
      <c r="A377" s="102"/>
    </row>
    <row r="378" ht="15">
      <c r="A378" s="102"/>
    </row>
    <row r="379" ht="15">
      <c r="A379" s="102"/>
    </row>
    <row r="380" ht="15">
      <c r="A380" s="102"/>
    </row>
    <row r="381" ht="15">
      <c r="A381" s="102"/>
    </row>
    <row r="382" ht="15">
      <c r="A382" s="102"/>
    </row>
    <row r="383" ht="15">
      <c r="A383" s="102"/>
    </row>
    <row r="384" ht="15">
      <c r="A384" s="102"/>
    </row>
    <row r="385" ht="15">
      <c r="A385" s="102"/>
    </row>
    <row r="386" ht="15">
      <c r="A386" s="102"/>
    </row>
  </sheetData>
  <sheetProtection/>
  <mergeCells count="186">
    <mergeCell ref="A1:P1"/>
    <mergeCell ref="A4:P4"/>
    <mergeCell ref="H6:O6"/>
    <mergeCell ref="H7:I7"/>
    <mergeCell ref="J7:K7"/>
    <mergeCell ref="L7:M7"/>
    <mergeCell ref="N7:O7"/>
    <mergeCell ref="C6:F6"/>
    <mergeCell ref="E7:F7"/>
    <mergeCell ref="A10:P10"/>
    <mergeCell ref="A12:G12"/>
    <mergeCell ref="H12:P12"/>
    <mergeCell ref="H8:I8"/>
    <mergeCell ref="J8:K8"/>
    <mergeCell ref="L8:M8"/>
    <mergeCell ref="N8:O8"/>
    <mergeCell ref="E8:F8"/>
    <mergeCell ref="E13:G13"/>
    <mergeCell ref="H13:J13"/>
    <mergeCell ref="H62:P62"/>
    <mergeCell ref="A29:C29"/>
    <mergeCell ref="A46:D46"/>
    <mergeCell ref="A54:C54"/>
    <mergeCell ref="A59:D59"/>
    <mergeCell ref="A60:D60"/>
    <mergeCell ref="A62:G62"/>
    <mergeCell ref="K13:M13"/>
    <mergeCell ref="H93:P93"/>
    <mergeCell ref="E125:G125"/>
    <mergeCell ref="K125:M125"/>
    <mergeCell ref="H125:J125"/>
    <mergeCell ref="N13:P13"/>
    <mergeCell ref="K63:M63"/>
    <mergeCell ref="N63:P63"/>
    <mergeCell ref="E63:G63"/>
    <mergeCell ref="H63:J63"/>
    <mergeCell ref="N94:P94"/>
    <mergeCell ref="N125:P125"/>
    <mergeCell ref="E94:G94"/>
    <mergeCell ref="H94:J94"/>
    <mergeCell ref="K94:M94"/>
    <mergeCell ref="A124:G124"/>
    <mergeCell ref="H124:P124"/>
    <mergeCell ref="A105:D105"/>
    <mergeCell ref="A157:D157"/>
    <mergeCell ref="A158:D158"/>
    <mergeCell ref="H160:P160"/>
    <mergeCell ref="A160:G160"/>
    <mergeCell ref="K161:M161"/>
    <mergeCell ref="N161:P161"/>
    <mergeCell ref="A193:D193"/>
    <mergeCell ref="A199:D199"/>
    <mergeCell ref="A165:D165"/>
    <mergeCell ref="A169:D169"/>
    <mergeCell ref="A176:G176"/>
    <mergeCell ref="A189:C189"/>
    <mergeCell ref="A173:D173"/>
    <mergeCell ref="A174:D174"/>
    <mergeCell ref="H176:P176"/>
    <mergeCell ref="E161:G161"/>
    <mergeCell ref="E177:G177"/>
    <mergeCell ref="H177:J177"/>
    <mergeCell ref="K177:M177"/>
    <mergeCell ref="N177:P177"/>
    <mergeCell ref="H161:J161"/>
    <mergeCell ref="A217:D217"/>
    <mergeCell ref="A200:D200"/>
    <mergeCell ref="A202:G202"/>
    <mergeCell ref="H202:P202"/>
    <mergeCell ref="E203:G203"/>
    <mergeCell ref="H203:J203"/>
    <mergeCell ref="K203:M203"/>
    <mergeCell ref="N203:P203"/>
    <mergeCell ref="A212:G212"/>
    <mergeCell ref="A270:C270"/>
    <mergeCell ref="K225:M225"/>
    <mergeCell ref="N225:P225"/>
    <mergeCell ref="A208:D208"/>
    <mergeCell ref="A209:D209"/>
    <mergeCell ref="H212:P212"/>
    <mergeCell ref="E213:G213"/>
    <mergeCell ref="H213:J213"/>
    <mergeCell ref="K213:M213"/>
    <mergeCell ref="N213:P213"/>
    <mergeCell ref="A265:D265"/>
    <mergeCell ref="A224:G224"/>
    <mergeCell ref="H289:P289"/>
    <mergeCell ref="A284:D284"/>
    <mergeCell ref="A244:D244"/>
    <mergeCell ref="A245:D245"/>
    <mergeCell ref="A247:G247"/>
    <mergeCell ref="H224:P224"/>
    <mergeCell ref="E225:G225"/>
    <mergeCell ref="H225:J225"/>
    <mergeCell ref="H247:P247"/>
    <mergeCell ref="E248:G248"/>
    <mergeCell ref="H248:J248"/>
    <mergeCell ref="K248:M248"/>
    <mergeCell ref="N248:P248"/>
    <mergeCell ref="E290:G290"/>
    <mergeCell ref="H290:J290"/>
    <mergeCell ref="K290:M290"/>
    <mergeCell ref="N290:P290"/>
    <mergeCell ref="A288:P288"/>
    <mergeCell ref="H297:P297"/>
    <mergeCell ref="E298:G298"/>
    <mergeCell ref="H298:J298"/>
    <mergeCell ref="K298:M298"/>
    <mergeCell ref="N298:P298"/>
    <mergeCell ref="A297:G297"/>
    <mergeCell ref="K323:M323"/>
    <mergeCell ref="N323:P323"/>
    <mergeCell ref="H306:J306"/>
    <mergeCell ref="K306:M306"/>
    <mergeCell ref="N306:P306"/>
    <mergeCell ref="H305:P305"/>
    <mergeCell ref="H315:P315"/>
    <mergeCell ref="H316:J316"/>
    <mergeCell ref="K316:M316"/>
    <mergeCell ref="N316:P316"/>
    <mergeCell ref="A356:D356"/>
    <mergeCell ref="A354:D354"/>
    <mergeCell ref="A358:D358"/>
    <mergeCell ref="A335:D335"/>
    <mergeCell ref="A340:G340"/>
    <mergeCell ref="A349:D349"/>
    <mergeCell ref="A348:D348"/>
    <mergeCell ref="A336:D336"/>
    <mergeCell ref="A351:D351"/>
    <mergeCell ref="A343:D343"/>
    <mergeCell ref="N240:P240"/>
    <mergeCell ref="K240:M240"/>
    <mergeCell ref="H240:J240"/>
    <mergeCell ref="E240:G240"/>
    <mergeCell ref="H239:P239"/>
    <mergeCell ref="H340:P340"/>
    <mergeCell ref="H332:P332"/>
    <mergeCell ref="H322:P322"/>
    <mergeCell ref="E323:G323"/>
    <mergeCell ref="H323:J323"/>
    <mergeCell ref="A361:B361"/>
    <mergeCell ref="A364:B364"/>
    <mergeCell ref="A363:B363"/>
    <mergeCell ref="J361:P361"/>
    <mergeCell ref="J364:P364"/>
    <mergeCell ref="J363:P363"/>
    <mergeCell ref="A327:D327"/>
    <mergeCell ref="A332:G332"/>
    <mergeCell ref="A93:G93"/>
    <mergeCell ref="A305:G305"/>
    <mergeCell ref="A302:D302"/>
    <mergeCell ref="A301:D301"/>
    <mergeCell ref="A222:D222"/>
    <mergeCell ref="A221:D221"/>
    <mergeCell ref="A293:D293"/>
    <mergeCell ref="A311:D311"/>
    <mergeCell ref="A257:D257"/>
    <mergeCell ref="A289:G289"/>
    <mergeCell ref="A275:D275"/>
    <mergeCell ref="E306:G306"/>
    <mergeCell ref="A326:D326"/>
    <mergeCell ref="A312:D312"/>
    <mergeCell ref="A322:G322"/>
    <mergeCell ref="A315:G315"/>
    <mergeCell ref="E316:G316"/>
    <mergeCell ref="A276:D276"/>
    <mergeCell ref="A294:D294"/>
    <mergeCell ref="A256:D256"/>
    <mergeCell ref="A281:D281"/>
    <mergeCell ref="A320:D320"/>
    <mergeCell ref="A90:D90"/>
    <mergeCell ref="A319:D319"/>
    <mergeCell ref="A282:D282"/>
    <mergeCell ref="A235:D235"/>
    <mergeCell ref="A236:D236"/>
    <mergeCell ref="A239:G239"/>
    <mergeCell ref="A261:D261"/>
    <mergeCell ref="A142:D142"/>
    <mergeCell ref="A153:D153"/>
    <mergeCell ref="A84:D84"/>
    <mergeCell ref="A70:D70"/>
    <mergeCell ref="A122:D122"/>
    <mergeCell ref="A121:D121"/>
    <mergeCell ref="A116:D116"/>
    <mergeCell ref="A109:D109"/>
    <mergeCell ref="A89:D89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Caty</dc:creator>
  <cp:keywords/>
  <dc:description/>
  <cp:lastModifiedBy>Admin</cp:lastModifiedBy>
  <cp:lastPrinted>2015-12-08T19:50:19Z</cp:lastPrinted>
  <dcterms:created xsi:type="dcterms:W3CDTF">2012-10-31T18:13:19Z</dcterms:created>
  <dcterms:modified xsi:type="dcterms:W3CDTF">2015-12-09T16:52:00Z</dcterms:modified>
  <cp:category/>
  <cp:version/>
  <cp:contentType/>
  <cp:contentStatus/>
</cp:coreProperties>
</file>