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ER. SEMESTRE 2014" sheetId="1" r:id="rId1"/>
  </sheets>
  <definedNames/>
  <calcPr fullCalcOnLoad="1"/>
</workbook>
</file>

<file path=xl/sharedStrings.xml><?xml version="1.0" encoding="utf-8"?>
<sst xmlns="http://schemas.openxmlformats.org/spreadsheetml/2006/main" count="1131" uniqueCount="232">
  <si>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</si>
  <si>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</si>
  <si>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</si>
  <si>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</si>
  <si>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</si>
  <si>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</si>
  <si>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</si>
  <si>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</si>
  <si>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</si>
  <si>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</si>
  <si>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</si>
  <si>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</si>
  <si>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</si>
  <si>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</si>
  <si>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</si>
  <si>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</si>
  <si>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</si>
  <si>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</si>
  <si>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</si>
  <si>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</si>
  <si>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</si>
  <si>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</si>
  <si>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</si>
  <si>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</si>
  <si>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</si>
  <si>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</si>
  <si>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Enseñanza del Frances</t>
  </si>
  <si>
    <t>Facultad de Ingeniería</t>
  </si>
  <si>
    <t xml:space="preserve">Ingeniería Civil </t>
  </si>
  <si>
    <t>Física</t>
  </si>
  <si>
    <t>Centro de estudios en Física y Matemáticas Básicas y Aplicadas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</si>
  <si>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</si>
  <si>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</si>
  <si>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</si>
  <si>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</si>
  <si>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</si>
  <si>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</si>
  <si>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</si>
  <si>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</si>
  <si>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</si>
  <si>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</si>
  <si>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DES Ciencias Administrativas y Contables</t>
  </si>
  <si>
    <t>Arquitectura y Urbanismo</t>
  </si>
  <si>
    <t>Matemática Educativa</t>
  </si>
  <si>
    <t>Calidad del Agua</t>
  </si>
  <si>
    <t>Construcción</t>
  </si>
  <si>
    <t>Hidráulica</t>
  </si>
  <si>
    <t>ESPECIALIDAD</t>
  </si>
  <si>
    <t>Didáctica de las matemáticas</t>
  </si>
  <si>
    <t>DOCTORADO</t>
  </si>
  <si>
    <t>DES Ingenieria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</si>
  <si>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</si>
  <si>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</si>
  <si>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</si>
  <si>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</si>
  <si>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</si>
  <si>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</si>
  <si>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</si>
  <si>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Epidemiología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</si>
  <si>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</si>
  <si>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</si>
  <si>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</si>
  <si>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</si>
  <si>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</si>
  <si>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</si>
  <si>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Urgencias Médicas</t>
  </si>
  <si>
    <t>Medicina Interna</t>
  </si>
  <si>
    <t>Sanidad Animal</t>
  </si>
  <si>
    <t>Ortopedia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</si>
  <si>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</si>
  <si>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</si>
  <si>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</si>
  <si>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</si>
  <si>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</si>
  <si>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</si>
  <si>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</si>
  <si>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</si>
  <si>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</si>
  <si>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</si>
  <si>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</si>
  <si>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</si>
  <si>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</si>
  <si>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</si>
  <si>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</si>
  <si>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DES Ciencias Sociales y Humanidades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</si>
  <si>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</si>
  <si>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</si>
  <si>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</si>
  <si>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</si>
  <si>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</si>
  <si>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</si>
  <si>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</si>
  <si>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</si>
  <si>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</si>
  <si>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</si>
  <si>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</si>
  <si>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</si>
  <si>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</si>
  <si>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</si>
  <si>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</si>
  <si>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Centro de Biociencias</t>
  </si>
  <si>
    <t>Ingeniero Biotecnólogo</t>
  </si>
  <si>
    <t>Personal</t>
  </si>
  <si>
    <t>Facultad de Ciencias de la Admón.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</si>
  <si>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</si>
  <si>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</si>
  <si>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</si>
  <si>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</si>
  <si>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</si>
  <si>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</si>
  <si>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</si>
  <si>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</si>
  <si>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</si>
  <si>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</si>
  <si>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</si>
  <si>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</si>
  <si>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</si>
  <si>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</si>
  <si>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</si>
  <si>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Ciencias de la Comunicación</t>
  </si>
  <si>
    <t>Lengua y Literatura Hispanoamericanas</t>
  </si>
  <si>
    <t>Especialidad en Procesos Culturales lecto-escritores</t>
  </si>
  <si>
    <t>Tuxtla Gutiérrez</t>
  </si>
  <si>
    <t>Educación con Esp. en Docencia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</si>
  <si>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</si>
  <si>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</si>
  <si>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</si>
  <si>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</si>
  <si>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</si>
  <si>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</si>
  <si>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</si>
  <si>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</si>
  <si>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</si>
  <si>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</si>
  <si>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</si>
  <si>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</si>
  <si>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Coordinación Ingeniería Agroindustrial</t>
  </si>
  <si>
    <t>Tonalá</t>
  </si>
  <si>
    <t>Gestion Turística</t>
  </si>
  <si>
    <t xml:space="preserve">NOMBRE DEL CAMPUS: </t>
  </si>
  <si>
    <t>Ingeniería en Agronomía</t>
  </si>
  <si>
    <t>Centro Mezcalapa de Estudios Agropecuarios</t>
  </si>
  <si>
    <t>Copainalá</t>
  </si>
  <si>
    <t>Centro Maya de Estudios Agropecuarios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</si>
  <si>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</si>
  <si>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</si>
  <si>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</si>
  <si>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</si>
  <si>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</si>
  <si>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</si>
  <si>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</si>
  <si>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</si>
  <si>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</si>
  <si>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</si>
  <si>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</si>
  <si>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</si>
  <si>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</si>
  <si>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</si>
  <si>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</si>
  <si>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</si>
  <si>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</si>
  <si>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</si>
  <si>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r>
      <t xml:space="preserve">NOMBRE DE LA INSTITUCION : </t>
    </r>
    <r>
      <rPr>
        <b/>
        <sz val="12"/>
        <rFont val="Calibri"/>
        <family val="2"/>
      </rPr>
      <t>UNIVERSIDAD AUTÓNOMA DE CHIAPAS</t>
    </r>
  </si>
  <si>
    <t>Ingenierìa Agroindustrial</t>
  </si>
  <si>
    <t>TOTAL DE ESCOLARIZADA</t>
  </si>
  <si>
    <t>TOTAL DE NO ESCOLARIZADA</t>
  </si>
  <si>
    <t>Ing. Civil CUMEX</t>
  </si>
  <si>
    <t xml:space="preserve">TOTAL </t>
  </si>
  <si>
    <t xml:space="preserve">TOTAL  </t>
  </si>
  <si>
    <t>Gerontología</t>
  </si>
  <si>
    <t>Enseñanza del Inglés virtual</t>
  </si>
  <si>
    <t xml:space="preserve">Gerencia Social </t>
  </si>
  <si>
    <t>Danza</t>
  </si>
  <si>
    <t xml:space="preserve">Pedagogìa </t>
  </si>
  <si>
    <t>Escuela de Humanidades</t>
  </si>
  <si>
    <t xml:space="preserve">Pedagogía  </t>
  </si>
  <si>
    <t xml:space="preserve">Comunicación  </t>
  </si>
  <si>
    <t xml:space="preserve">Cadenas Productivas </t>
  </si>
  <si>
    <t>INFORME DE MATRÍCULA</t>
  </si>
  <si>
    <t>Escuela de Gestión y Autodesarrollo Indígena</t>
  </si>
  <si>
    <t>Seguridad Alimentaria</t>
  </si>
  <si>
    <t xml:space="preserve">Escuela de Medicina Humana </t>
  </si>
  <si>
    <t>Medicina Humana</t>
  </si>
  <si>
    <t>Informe Reportado del Semestre</t>
  </si>
  <si>
    <t>Desarrollo e InnovaciónEmpresarial</t>
  </si>
  <si>
    <t>Facultad de Ciencias Administrativas</t>
  </si>
  <si>
    <t>Ciencias Matemáticas</t>
  </si>
  <si>
    <t>Ciencias Físicas</t>
  </si>
  <si>
    <t xml:space="preserve">Facultad de Arquitectura </t>
  </si>
  <si>
    <t xml:space="preserve">Facultad de Medicina Veterinaria y Zootecnia </t>
  </si>
  <si>
    <t>Medicina Veterinaria y Zootecnia (Plan en Liquidación)</t>
  </si>
  <si>
    <t xml:space="preserve">Facultad de Medicina Humana </t>
  </si>
  <si>
    <t>Médico Cirujano (Plan en Liquidación)</t>
  </si>
  <si>
    <t xml:space="preserve">Facultad de Derecho </t>
  </si>
  <si>
    <t>Historia (Plan en Liquidación)</t>
  </si>
  <si>
    <t>Filosofía (Plan en Liquidación)</t>
  </si>
  <si>
    <t>Desarrollo Municipal y Gobernabilidad (Plan en Liquidación)</t>
  </si>
  <si>
    <t>Estadística y Sistemas  de Información (Plan en Liquidación)</t>
  </si>
  <si>
    <t>Gerencia Social (Plan en Liquidación)</t>
  </si>
  <si>
    <t>Centro de estud. para el arte y la cultura</t>
  </si>
  <si>
    <t>Arquitectura (Plan Liquidación)</t>
  </si>
  <si>
    <t>MODALIDAD  ESCOLARIZADA</t>
  </si>
  <si>
    <t>Medicina Humana (Plan Liquidación)</t>
  </si>
  <si>
    <t>Docencia en Ciencias de Salud</t>
  </si>
  <si>
    <t>Derecho (Plan Liquidación)</t>
  </si>
  <si>
    <t>Sociología (Plan Liquidación)</t>
  </si>
  <si>
    <t>Economía (Plan Liquidación)</t>
  </si>
  <si>
    <t>Pedagogía  (Plan Liquidación)</t>
  </si>
  <si>
    <t>Comunicación  (P L)</t>
  </si>
  <si>
    <t>Bibliotecología y Gestión de la Información (P L)</t>
  </si>
  <si>
    <t>MODALIDAD NO ESCOLARIZADA</t>
  </si>
  <si>
    <t>MTRA. ROCIO MORENO VIDAL</t>
  </si>
  <si>
    <t>DIRECTORA DE SERVICIOS ESCOLARES</t>
  </si>
  <si>
    <t>__________________________________</t>
  </si>
  <si>
    <t>___________________________________________</t>
  </si>
  <si>
    <t>MTRA. GUADALUPE GUILLEN DIAZ</t>
  </si>
  <si>
    <t>JEFA DEL DEPARTAMENTO DE CONTROL ESCOLAR</t>
  </si>
  <si>
    <t>Facultad de Lenguas Tuxtla</t>
  </si>
  <si>
    <t>Lengua y Literatura Hispanoamericanas (PL)</t>
  </si>
  <si>
    <t>Centro de Investigaciones Jurídicas</t>
  </si>
  <si>
    <t>Ocozocoautla</t>
  </si>
  <si>
    <t xml:space="preserve"> </t>
  </si>
  <si>
    <t>Estudios Fiscales</t>
  </si>
  <si>
    <t>Facultad de Contaduría</t>
  </si>
  <si>
    <t>Sistema de Justicia para Adolescentes</t>
  </si>
  <si>
    <t>Física (Plan Liquidación)</t>
  </si>
  <si>
    <t>Matemática (Plan Liquidación)</t>
  </si>
  <si>
    <t>Lengua y Literatura Hispanoamericana  (plan  liquidación)</t>
  </si>
  <si>
    <t>Instituto de Investigaciones Jurídicas</t>
  </si>
  <si>
    <t>Derecho con formación en impartición de justiticia</t>
  </si>
  <si>
    <t>TOTAL DE CAMPUS</t>
  </si>
  <si>
    <t>FECHA DE CAPTURA: 06/01/2015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</si>
</sst>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3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6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6" xfId="54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left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8" xfId="0" applyFont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0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left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right" vertical="center"/>
    </xf>
    <xf numFmtId="0" fontId="12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18" xfId="0" applyFont="1" applyBorder="1" applyAlignment="1">
      <alignment horizontal="left" wrapText="1"/>
    </xf>
    <xf numFmtId="0" fontId="10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12" fillId="0" borderId="29" xfId="0" applyFont="1" applyBorder="1" applyAlignment="1">
      <alignment horizontal="right"/>
    </xf>
    <xf numFmtId="0" fontId="10" fillId="0" borderId="29" xfId="0" applyFont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2" fillId="0" borderId="27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0" fillId="0" borderId="31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31" xfId="0" applyFont="1" applyBorder="1" applyAlignment="1">
      <alignment horizontal="right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0" fillId="0" borderId="28" xfId="0" applyFont="1" applyFill="1" applyBorder="1" applyAlignment="1">
      <alignment horizontal="right"/>
    </xf>
    <xf numFmtId="0" fontId="9" fillId="0" borderId="11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 quotePrefix="1">
      <alignment horizontal="right" vertical="center"/>
    </xf>
    <xf numFmtId="0" fontId="10" fillId="0" borderId="18" xfId="57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32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3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2" fillId="0" borderId="14" xfId="0" applyFont="1" applyBorder="1" applyAlignment="1">
      <alignment horizontal="left"/>
    </xf>
    <xf numFmtId="0" fontId="61" fillId="0" borderId="18" xfId="0" applyFont="1" applyBorder="1" applyAlignment="1">
      <alignment horizontal="center" wrapText="1"/>
    </xf>
    <xf numFmtId="0" fontId="10" fillId="0" borderId="36" xfId="0" applyFont="1" applyBorder="1" applyAlignment="1">
      <alignment vertical="center" wrapText="1"/>
    </xf>
    <xf numFmtId="0" fontId="9" fillId="0" borderId="11" xfId="0" applyFont="1" applyBorder="1" applyAlignment="1">
      <alignment horizontal="left"/>
    </xf>
    <xf numFmtId="0" fontId="62" fillId="0" borderId="0" xfId="0" applyFont="1" applyBorder="1" applyAlignment="1">
      <alignment horizontal="right" wrapText="1"/>
    </xf>
    <xf numFmtId="0" fontId="61" fillId="0" borderId="0" xfId="0" applyFont="1" applyBorder="1" applyAlignment="1">
      <alignment/>
    </xf>
    <xf numFmtId="0" fontId="12" fillId="0" borderId="15" xfId="0" applyFont="1" applyBorder="1" applyAlignment="1">
      <alignment horizontal="left" vertical="center"/>
    </xf>
    <xf numFmtId="0" fontId="10" fillId="33" borderId="27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61" fillId="0" borderId="18" xfId="0" applyFont="1" applyFill="1" applyBorder="1" applyAlignment="1">
      <alignment horizontal="center" wrapText="1"/>
    </xf>
    <xf numFmtId="0" fontId="10" fillId="0" borderId="18" xfId="34" applyFont="1" applyFill="1" applyBorder="1" applyAlignment="1">
      <alignment horizontal="left" vertical="center"/>
    </xf>
    <xf numFmtId="0" fontId="10" fillId="0" borderId="18" xfId="34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37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20" borderId="23" xfId="34" applyFont="1" applyBorder="1" applyAlignment="1">
      <alignment horizontal="left"/>
    </xf>
    <xf numFmtId="0" fontId="12" fillId="0" borderId="19" xfId="0" applyFont="1" applyBorder="1" applyAlignment="1">
      <alignment horizontal="right" vertical="center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2" fillId="0" borderId="37" xfId="0" applyFont="1" applyBorder="1" applyAlignment="1">
      <alignment/>
    </xf>
    <xf numFmtId="0" fontId="17" fillId="34" borderId="4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0" fillId="0" borderId="32" xfId="0" applyFont="1" applyBorder="1" applyAlignment="1">
      <alignment horizontal="right" wrapText="1"/>
    </xf>
    <xf numFmtId="0" fontId="10" fillId="0" borderId="39" xfId="0" applyFont="1" applyBorder="1" applyAlignment="1">
      <alignment horizontal="right" wrapText="1"/>
    </xf>
    <xf numFmtId="0" fontId="10" fillId="0" borderId="39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wrapText="1"/>
    </xf>
    <xf numFmtId="0" fontId="10" fillId="0" borderId="16" xfId="0" applyFont="1" applyBorder="1" applyAlignment="1">
      <alignment horizontal="left" vertical="center"/>
    </xf>
    <xf numFmtId="0" fontId="0" fillId="0" borderId="45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3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34" borderId="23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30" xfId="0" applyFont="1" applyBorder="1" applyAlignment="1">
      <alignment horizontal="right" wrapText="1"/>
    </xf>
    <xf numFmtId="0" fontId="0" fillId="0" borderId="28" xfId="0" applyFont="1" applyFill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0" borderId="18" xfId="0" applyFont="1" applyBorder="1" applyAlignment="1">
      <alignment horizontal="right" wrapText="1"/>
    </xf>
    <xf numFmtId="0" fontId="0" fillId="0" borderId="18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8" xfId="0" applyFont="1" applyBorder="1" applyAlignment="1">
      <alignment horizontal="right" wrapText="1"/>
    </xf>
    <xf numFmtId="0" fontId="0" fillId="0" borderId="47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9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3" xfId="0" applyFont="1" applyBorder="1" applyAlignment="1">
      <alignment horizontal="right" wrapText="1"/>
    </xf>
    <xf numFmtId="0" fontId="0" fillId="0" borderId="23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4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15" fillId="0" borderId="19" xfId="0" applyFont="1" applyBorder="1" applyAlignment="1">
      <alignment horizontal="right" wrapText="1"/>
    </xf>
    <xf numFmtId="0" fontId="15" fillId="0" borderId="20" xfId="0" applyFont="1" applyBorder="1" applyAlignment="1">
      <alignment horizontal="right" wrapText="1"/>
    </xf>
    <xf numFmtId="0" fontId="0" fillId="20" borderId="22" xfId="34" applyFont="1" applyBorder="1" applyAlignment="1">
      <alignment horizontal="left" vertical="center"/>
    </xf>
    <xf numFmtId="0" fontId="0" fillId="20" borderId="23" xfId="34" applyFont="1" applyBorder="1" applyAlignment="1">
      <alignment horizontal="left"/>
    </xf>
    <xf numFmtId="0" fontId="0" fillId="0" borderId="42" xfId="34" applyFont="1" applyFill="1" applyBorder="1" applyAlignment="1">
      <alignment horizontal="left" vertical="center" wrapText="1"/>
    </xf>
    <xf numFmtId="0" fontId="0" fillId="0" borderId="18" xfId="34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20" borderId="23" xfId="34" applyFont="1" applyBorder="1" applyAlignment="1">
      <alignment/>
    </xf>
    <xf numFmtId="0" fontId="0" fillId="20" borderId="23" xfId="34" applyFont="1" applyBorder="1" applyAlignment="1">
      <alignment vertical="center" wrapText="1"/>
    </xf>
    <xf numFmtId="0" fontId="0" fillId="20" borderId="23" xfId="34" applyFont="1" applyBorder="1" applyAlignment="1">
      <alignment vertical="center"/>
    </xf>
    <xf numFmtId="0" fontId="0" fillId="20" borderId="46" xfId="34" applyFont="1" applyBorder="1" applyAlignment="1">
      <alignment vertical="center" wrapText="1"/>
    </xf>
    <xf numFmtId="0" fontId="0" fillId="0" borderId="18" xfId="34" applyFont="1" applyFill="1" applyBorder="1" applyAlignment="1">
      <alignment vertical="center" wrapText="1"/>
    </xf>
    <xf numFmtId="0" fontId="0" fillId="0" borderId="18" xfId="34" applyFont="1" applyFill="1" applyBorder="1" applyAlignment="1">
      <alignment vertical="center"/>
    </xf>
    <xf numFmtId="0" fontId="0" fillId="0" borderId="26" xfId="34" applyFont="1" applyFill="1" applyBorder="1" applyAlignment="1">
      <alignment vertical="center" wrapText="1"/>
    </xf>
    <xf numFmtId="0" fontId="0" fillId="0" borderId="18" xfId="34" applyFont="1" applyFill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 wrapText="1"/>
    </xf>
    <xf numFmtId="0" fontId="0" fillId="0" borderId="46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0" fontId="0" fillId="0" borderId="18" xfId="0" applyFont="1" applyBorder="1" applyAlignment="1" quotePrefix="1">
      <alignment horizontal="right" vertical="center"/>
    </xf>
    <xf numFmtId="0" fontId="15" fillId="0" borderId="44" xfId="0" applyFont="1" applyBorder="1" applyAlignment="1">
      <alignment horizontal="right" vertical="center" wrapText="1"/>
    </xf>
    <xf numFmtId="0" fontId="15" fillId="0" borderId="52" xfId="0" applyFont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48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0" fillId="0" borderId="45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vertical="center" wrapText="1"/>
    </xf>
    <xf numFmtId="0" fontId="0" fillId="0" borderId="53" xfId="0" applyFont="1" applyBorder="1" applyAlignment="1">
      <alignment vertical="center"/>
    </xf>
    <xf numFmtId="0" fontId="0" fillId="0" borderId="28" xfId="0" applyFont="1" applyBorder="1" applyAlignment="1" quotePrefix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28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54" xfId="0" applyFont="1" applyBorder="1" applyAlignment="1">
      <alignment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8" xfId="54" applyFont="1" applyBorder="1">
      <alignment/>
      <protection/>
    </xf>
    <xf numFmtId="0" fontId="0" fillId="0" borderId="18" xfId="54" applyFont="1" applyBorder="1">
      <alignment/>
      <protection/>
    </xf>
    <xf numFmtId="0" fontId="0" fillId="0" borderId="30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 wrapText="1"/>
    </xf>
    <xf numFmtId="0" fontId="0" fillId="0" borderId="18" xfId="57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39" xfId="57" applyFont="1" applyFill="1" applyBorder="1" applyAlignment="1">
      <alignment horizontal="center" wrapText="1"/>
    </xf>
    <xf numFmtId="0" fontId="10" fillId="32" borderId="39" xfId="57" applyFont="1" applyFill="1" applyBorder="1" applyAlignment="1">
      <alignment horizontal="center" wrapText="1"/>
    </xf>
    <xf numFmtId="0" fontId="10" fillId="0" borderId="39" xfId="57" applyFont="1" applyFill="1" applyBorder="1" applyAlignment="1">
      <alignment/>
    </xf>
    <xf numFmtId="0" fontId="0" fillId="0" borderId="45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42" xfId="0" applyFont="1" applyBorder="1" applyAlignment="1" quotePrefix="1">
      <alignment horizontal="right" vertical="center"/>
    </xf>
    <xf numFmtId="0" fontId="0" fillId="0" borderId="41" xfId="0" applyFont="1" applyBorder="1" applyAlignment="1" quotePrefix="1">
      <alignment horizontal="right" vertical="center"/>
    </xf>
    <xf numFmtId="0" fontId="0" fillId="0" borderId="42" xfId="0" applyFont="1" applyFill="1" applyBorder="1" applyAlignment="1" quotePrefix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0" fontId="0" fillId="0" borderId="42" xfId="57" applyFont="1" applyFill="1" applyBorder="1" applyAlignment="1" quotePrefix="1">
      <alignment horizontal="right" vertical="center"/>
    </xf>
    <xf numFmtId="0" fontId="0" fillId="0" borderId="18" xfId="57" applyFont="1" applyFill="1" applyBorder="1" applyAlignment="1" quotePrefix="1">
      <alignment horizontal="right" vertical="center"/>
    </xf>
    <xf numFmtId="0" fontId="0" fillId="0" borderId="18" xfId="57" applyFont="1" applyFill="1" applyBorder="1" applyAlignment="1">
      <alignment horizontal="right" vertical="center" wrapText="1"/>
    </xf>
    <xf numFmtId="0" fontId="0" fillId="0" borderId="18" xfId="57" applyFont="1" applyFill="1" applyBorder="1" applyAlignment="1">
      <alignment horizontal="right" vertical="center"/>
    </xf>
    <xf numFmtId="0" fontId="0" fillId="0" borderId="26" xfId="57" applyFont="1" applyFill="1" applyBorder="1" applyAlignment="1">
      <alignment horizontal="right" vertical="center" wrapText="1"/>
    </xf>
    <xf numFmtId="0" fontId="0" fillId="0" borderId="42" xfId="57" applyFont="1" applyFill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/>
    </xf>
    <xf numFmtId="0" fontId="0" fillId="0" borderId="46" xfId="0" applyFont="1" applyBorder="1" applyAlignment="1">
      <alignment horizontal="right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42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4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right" wrapText="1"/>
    </xf>
    <xf numFmtId="0" fontId="0" fillId="0" borderId="18" xfId="54" applyFont="1" applyFill="1" applyBorder="1" applyAlignment="1">
      <alignment horizontal="right" vertical="center" wrapText="1"/>
      <protection/>
    </xf>
    <xf numFmtId="0" fontId="0" fillId="0" borderId="24" xfId="0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46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1" xfId="0" applyFont="1" applyBorder="1" applyAlignment="1">
      <alignment horizontal="left" vertical="center"/>
    </xf>
    <xf numFmtId="0" fontId="0" fillId="0" borderId="56" xfId="0" applyFont="1" applyBorder="1" applyAlignment="1">
      <alignment vertical="center"/>
    </xf>
    <xf numFmtId="0" fontId="0" fillId="0" borderId="27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33" borderId="27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right" vertical="center"/>
    </xf>
    <xf numFmtId="0" fontId="0" fillId="33" borderId="50" xfId="0" applyFont="1" applyFill="1" applyBorder="1" applyAlignment="1">
      <alignment horizontal="right" vertical="center"/>
    </xf>
    <xf numFmtId="0" fontId="0" fillId="33" borderId="49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5" fillId="0" borderId="24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10" fillId="0" borderId="45" xfId="0" applyFont="1" applyBorder="1" applyAlignment="1">
      <alignment horizontal="center" vertical="center"/>
    </xf>
    <xf numFmtId="0" fontId="12" fillId="0" borderId="30" xfId="0" applyFont="1" applyBorder="1" applyAlignment="1">
      <alignment horizontal="left"/>
    </xf>
    <xf numFmtId="0" fontId="0" fillId="0" borderId="26" xfId="0" applyFont="1" applyBorder="1" applyAlignment="1">
      <alignment horizontal="right" wrapText="1"/>
    </xf>
    <xf numFmtId="0" fontId="15" fillId="0" borderId="25" xfId="0" applyFont="1" applyBorder="1" applyAlignment="1">
      <alignment/>
    </xf>
    <xf numFmtId="0" fontId="0" fillId="0" borderId="42" xfId="0" applyFont="1" applyBorder="1" applyAlignment="1">
      <alignment horizontal="justify" vertical="center"/>
    </xf>
    <xf numFmtId="0" fontId="12" fillId="0" borderId="1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57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50" xfId="0" applyFont="1" applyBorder="1" applyAlignment="1">
      <alignment wrapText="1"/>
    </xf>
    <xf numFmtId="0" fontId="0" fillId="0" borderId="28" xfId="0" applyFont="1" applyBorder="1" applyAlignment="1">
      <alignment horizontal="left" vertical="center"/>
    </xf>
    <xf numFmtId="0" fontId="10" fillId="0" borderId="40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0" fillId="0" borderId="27" xfId="0" applyFont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1" xfId="0" applyFont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10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0" fillId="0" borderId="44" xfId="0" applyFont="1" applyFill="1" applyBorder="1" applyAlignment="1">
      <alignment horizontal="right"/>
    </xf>
    <xf numFmtId="0" fontId="0" fillId="0" borderId="44" xfId="0" applyFont="1" applyBorder="1" applyAlignment="1">
      <alignment horizontal="right" wrapText="1"/>
    </xf>
    <xf numFmtId="0" fontId="0" fillId="0" borderId="44" xfId="0" applyFont="1" applyBorder="1" applyAlignment="1">
      <alignment horizontal="right"/>
    </xf>
    <xf numFmtId="0" fontId="0" fillId="0" borderId="52" xfId="0" applyFont="1" applyBorder="1" applyAlignment="1">
      <alignment horizontal="right" wrapText="1"/>
    </xf>
    <xf numFmtId="0" fontId="10" fillId="32" borderId="4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58" xfId="0" applyFont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15" fillId="0" borderId="55" xfId="0" applyFont="1" applyBorder="1" applyAlignment="1">
      <alignment/>
    </xf>
    <xf numFmtId="0" fontId="1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28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/>
    </xf>
    <xf numFmtId="0" fontId="15" fillId="0" borderId="36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horizontal="justify" vertical="center"/>
    </xf>
    <xf numFmtId="15" fontId="9" fillId="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0" fillId="0" borderId="42" xfId="0" applyFont="1" applyBorder="1" applyAlignment="1">
      <alignment horizontal="center" vertical="center"/>
    </xf>
    <xf numFmtId="0" fontId="0" fillId="0" borderId="55" xfId="0" applyFont="1" applyBorder="1" applyAlignment="1">
      <alignment vertical="center" wrapText="1"/>
    </xf>
    <xf numFmtId="0" fontId="10" fillId="0" borderId="24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wrapText="1"/>
    </xf>
    <xf numFmtId="0" fontId="12" fillId="0" borderId="37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0" fillId="0" borderId="59" xfId="0" applyFont="1" applyBorder="1" applyAlignment="1">
      <alignment horizontal="right" wrapText="1"/>
    </xf>
    <xf numFmtId="0" fontId="0" fillId="0" borderId="11" xfId="0" applyFont="1" applyBorder="1" applyAlignment="1" quotePrefix="1">
      <alignment horizontal="right"/>
    </xf>
    <xf numFmtId="0" fontId="0" fillId="0" borderId="11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61" xfId="0" applyFont="1" applyBorder="1" applyAlignment="1">
      <alignment horizontal="right" wrapText="1"/>
    </xf>
    <xf numFmtId="0" fontId="0" fillId="0" borderId="62" xfId="0" applyFont="1" applyBorder="1" applyAlignment="1" quotePrefix="1">
      <alignment horizontal="right"/>
    </xf>
    <xf numFmtId="0" fontId="0" fillId="0" borderId="62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12" fillId="0" borderId="18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2" fillId="0" borderId="0" xfId="0" applyFont="1" applyFill="1" applyBorder="1" applyAlignment="1">
      <alignment horizontal="right" wrapText="1"/>
    </xf>
    <xf numFmtId="0" fontId="15" fillId="0" borderId="55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0" fillId="0" borderId="18" xfId="0" applyFont="1" applyBorder="1" applyAlignment="1">
      <alignment horizontal="right" vertical="top" wrapText="1"/>
    </xf>
    <xf numFmtId="0" fontId="1" fillId="0" borderId="31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3" xfId="54" applyFont="1" applyBorder="1">
      <alignment/>
      <protection/>
    </xf>
    <xf numFmtId="0" fontId="0" fillId="0" borderId="44" xfId="0" applyFont="1" applyBorder="1" applyAlignment="1">
      <alignment horizontal="left" wrapText="1"/>
    </xf>
    <xf numFmtId="0" fontId="10" fillId="0" borderId="44" xfId="0" applyFont="1" applyBorder="1" applyAlignment="1">
      <alignment horizontal="center" wrapText="1"/>
    </xf>
    <xf numFmtId="0" fontId="0" fillId="0" borderId="44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center" wrapText="1"/>
    </xf>
    <xf numFmtId="0" fontId="0" fillId="0" borderId="51" xfId="0" applyFont="1" applyBorder="1" applyAlignment="1">
      <alignment horizontal="left" vertical="center"/>
    </xf>
    <xf numFmtId="0" fontId="0" fillId="0" borderId="44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2" fillId="0" borderId="55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18" xfId="0" applyFont="1" applyBorder="1" applyAlignment="1">
      <alignment/>
    </xf>
    <xf numFmtId="0" fontId="12" fillId="0" borderId="66" xfId="0" applyFont="1" applyFill="1" applyBorder="1" applyAlignment="1">
      <alignment horizontal="center"/>
    </xf>
    <xf numFmtId="0" fontId="12" fillId="0" borderId="6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0" fillId="0" borderId="18" xfId="0" applyFont="1" applyBorder="1" applyAlignment="1">
      <alignment horizontal="justify" vertical="center"/>
    </xf>
    <xf numFmtId="0" fontId="0" fillId="0" borderId="27" xfId="0" applyFont="1" applyBorder="1" applyAlignment="1">
      <alignment/>
    </xf>
    <xf numFmtId="0" fontId="0" fillId="0" borderId="5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6" fillId="33" borderId="0" xfId="54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5" fontId="19" fillId="35" borderId="18" xfId="0" applyNumberFormat="1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6" fillId="33" borderId="0" xfId="54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5" fontId="19" fillId="0" borderId="18" xfId="0" applyNumberFormat="1" applyFont="1" applyFill="1" applyBorder="1" applyAlignment="1">
      <alignment horizontal="center" vertical="center"/>
    </xf>
    <xf numFmtId="15" fontId="9" fillId="33" borderId="11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15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6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12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0" fillId="0" borderId="20" xfId="54" applyFont="1" applyFill="1" applyBorder="1" applyAlignment="1">
      <alignment horizontal="center" vertical="center" wrapText="1"/>
      <protection/>
    </xf>
    <xf numFmtId="0" fontId="14" fillId="0" borderId="19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0" fontId="14" fillId="0" borderId="14" xfId="54" applyFont="1" applyFill="1" applyBorder="1" applyAlignment="1">
      <alignment horizontal="center" vertical="center" wrapText="1"/>
      <protection/>
    </xf>
    <xf numFmtId="0" fontId="10" fillId="0" borderId="37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70" xfId="54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right" wrapText="1"/>
    </xf>
    <xf numFmtId="0" fontId="12" fillId="0" borderId="37" xfId="0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0" fontId="14" fillId="0" borderId="37" xfId="5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2" fillId="0" borderId="4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75" xfId="0" applyFont="1" applyBorder="1" applyAlignment="1">
      <alignment/>
    </xf>
    <xf numFmtId="0" fontId="18" fillId="0" borderId="12" xfId="0" applyFont="1" applyBorder="1" applyAlignment="1">
      <alignment horizontal="right" wrapText="1"/>
    </xf>
    <xf numFmtId="0" fontId="18" fillId="0" borderId="37" xfId="0" applyFont="1" applyBorder="1" applyAlignment="1">
      <alignment horizontal="right" wrapText="1"/>
    </xf>
    <xf numFmtId="0" fontId="18" fillId="0" borderId="70" xfId="0" applyFont="1" applyBorder="1" applyAlignment="1">
      <alignment horizontal="right" wrapText="1"/>
    </xf>
    <xf numFmtId="0" fontId="12" fillId="0" borderId="70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12" xfId="0" applyFont="1" applyBorder="1" applyAlignment="1">
      <alignment horizontal="right" wrapText="1"/>
    </xf>
    <xf numFmtId="0" fontId="15" fillId="0" borderId="37" xfId="0" applyFont="1" applyBorder="1" applyAlignment="1">
      <alignment horizontal="right" wrapText="1"/>
    </xf>
    <xf numFmtId="0" fontId="15" fillId="0" borderId="21" xfId="0" applyFont="1" applyBorder="1" applyAlignment="1">
      <alignment horizontal="right" wrapText="1"/>
    </xf>
    <xf numFmtId="0" fontId="12" fillId="0" borderId="76" xfId="0" applyFont="1" applyBorder="1" applyAlignment="1">
      <alignment horizontal="right"/>
    </xf>
    <xf numFmtId="0" fontId="12" fillId="0" borderId="77" xfId="0" applyFont="1" applyBorder="1" applyAlignment="1">
      <alignment horizontal="right"/>
    </xf>
    <xf numFmtId="0" fontId="12" fillId="0" borderId="78" xfId="0" applyFont="1" applyBorder="1" applyAlignment="1">
      <alignment horizontal="right"/>
    </xf>
    <xf numFmtId="0" fontId="15" fillId="0" borderId="12" xfId="0" applyFont="1" applyFill="1" applyBorder="1" applyAlignment="1">
      <alignment horizontal="right" wrapText="1"/>
    </xf>
    <xf numFmtId="0" fontId="15" fillId="0" borderId="37" xfId="0" applyFont="1" applyFill="1" applyBorder="1" applyAlignment="1">
      <alignment horizontal="right" wrapText="1"/>
    </xf>
    <xf numFmtId="0" fontId="15" fillId="0" borderId="70" xfId="0" applyFont="1" applyFill="1" applyBorder="1" applyAlignment="1">
      <alignment horizontal="right" wrapText="1"/>
    </xf>
    <xf numFmtId="0" fontId="12" fillId="0" borderId="32" xfId="0" applyFont="1" applyBorder="1" applyAlignment="1">
      <alignment horizontal="right" wrapText="1"/>
    </xf>
    <xf numFmtId="0" fontId="12" fillId="0" borderId="79" xfId="0" applyFont="1" applyBorder="1" applyAlignment="1">
      <alignment horizontal="right" wrapText="1"/>
    </xf>
    <xf numFmtId="0" fontId="12" fillId="0" borderId="80" xfId="0" applyFont="1" applyBorder="1" applyAlignment="1">
      <alignment horizontal="right" wrapText="1"/>
    </xf>
    <xf numFmtId="0" fontId="12" fillId="0" borderId="70" xfId="0" applyFont="1" applyBorder="1" applyAlignment="1">
      <alignment horizontal="right"/>
    </xf>
    <xf numFmtId="0" fontId="12" fillId="0" borderId="32" xfId="0" applyFont="1" applyFill="1" applyBorder="1" applyAlignment="1">
      <alignment horizontal="right" wrapText="1"/>
    </xf>
    <xf numFmtId="0" fontId="12" fillId="0" borderId="79" xfId="0" applyFont="1" applyFill="1" applyBorder="1" applyAlignment="1">
      <alignment horizontal="right" wrapText="1"/>
    </xf>
    <xf numFmtId="0" fontId="12" fillId="0" borderId="80" xfId="0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12" fillId="0" borderId="70" xfId="0" applyFont="1" applyFill="1" applyBorder="1" applyAlignment="1">
      <alignment horizontal="right"/>
    </xf>
    <xf numFmtId="0" fontId="12" fillId="0" borderId="81" xfId="0" applyFont="1" applyFill="1" applyBorder="1" applyAlignment="1">
      <alignment horizontal="right"/>
    </xf>
    <xf numFmtId="0" fontId="12" fillId="0" borderId="79" xfId="0" applyFont="1" applyFill="1" applyBorder="1" applyAlignment="1">
      <alignment horizontal="right"/>
    </xf>
    <xf numFmtId="0" fontId="12" fillId="0" borderId="80" xfId="0" applyFont="1" applyFill="1" applyBorder="1" applyAlignment="1">
      <alignment horizontal="right"/>
    </xf>
    <xf numFmtId="0" fontId="12" fillId="0" borderId="76" xfId="0" applyFont="1" applyBorder="1" applyAlignment="1">
      <alignment horizontal="right" wrapText="1"/>
    </xf>
    <xf numFmtId="0" fontId="12" fillId="0" borderId="77" xfId="0" applyFont="1" applyBorder="1" applyAlignment="1">
      <alignment horizontal="right" wrapText="1"/>
    </xf>
    <xf numFmtId="0" fontId="12" fillId="0" borderId="78" xfId="0" applyFont="1" applyBorder="1" applyAlignment="1">
      <alignment horizontal="right" wrapText="1"/>
    </xf>
    <xf numFmtId="0" fontId="12" fillId="0" borderId="81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12" fillId="0" borderId="59" xfId="0" applyFont="1" applyBorder="1" applyAlignment="1">
      <alignment horizontal="right"/>
    </xf>
    <xf numFmtId="0" fontId="12" fillId="0" borderId="12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39" xfId="0" applyFont="1" applyBorder="1" applyAlignment="1">
      <alignment horizontal="right"/>
    </xf>
    <xf numFmtId="0" fontId="12" fillId="0" borderId="69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82" xfId="0" applyFont="1" applyBorder="1" applyAlignment="1">
      <alignment horizontal="right"/>
    </xf>
    <xf numFmtId="0" fontId="0" fillId="34" borderId="0" xfId="0" applyFont="1" applyFill="1" applyBorder="1" applyAlignment="1">
      <alignment vertical="center"/>
    </xf>
    <xf numFmtId="0" fontId="0" fillId="34" borderId="83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47625</xdr:rowOff>
    </xdr:from>
    <xdr:to>
      <xdr:col>0</xdr:col>
      <xdr:colOff>1009650</xdr:colOff>
      <xdr:row>2</xdr:row>
      <xdr:rowOff>180975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7"/>
  <sheetViews>
    <sheetView tabSelected="1" zoomScaleSheetLayoutView="100" workbookViewId="0" topLeftCell="A2">
      <selection activeCell="A2" sqref="A1:P376"/>
    </sheetView>
  </sheetViews>
  <sheetFormatPr defaultColWidth="11.421875" defaultRowHeight="12.75"/>
  <cols>
    <col min="1" max="1" width="25.7109375" style="9" customWidth="1"/>
    <col min="2" max="2" width="33.7109375" style="0" customWidth="1"/>
    <col min="3" max="3" width="11.28125" style="0" customWidth="1"/>
    <col min="4" max="4" width="1.8515625" style="0" hidden="1" customWidth="1"/>
    <col min="5" max="5" width="5.00390625" style="0" customWidth="1"/>
    <col min="6" max="6" width="5.8515625" style="0" bestFit="1" customWidth="1"/>
    <col min="7" max="7" width="6.7109375" style="0" customWidth="1"/>
    <col min="8" max="8" width="5.140625" style="0" customWidth="1"/>
    <col min="9" max="12" width="5.8515625" style="0" bestFit="1" customWidth="1"/>
    <col min="13" max="15" width="7.00390625" style="0" bestFit="1" customWidth="1"/>
    <col min="16" max="16" width="6.57421875" style="0" bestFit="1" customWidth="1"/>
  </cols>
  <sheetData>
    <row r="1" spans="1:16" ht="21">
      <c r="A1" s="505" t="s">
        <v>178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</row>
    <row r="2" spans="1:16" ht="15">
      <c r="A2" s="1" t="s">
        <v>221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507" t="s">
        <v>162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</row>
    <row r="5" spans="1:16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8" t="s">
        <v>231</v>
      </c>
      <c r="B6" s="6"/>
      <c r="C6" s="515" t="s">
        <v>183</v>
      </c>
      <c r="D6" s="516"/>
      <c r="E6" s="516"/>
      <c r="F6" s="517"/>
      <c r="G6" s="116"/>
      <c r="H6" s="508" t="s">
        <v>0</v>
      </c>
      <c r="I6" s="508"/>
      <c r="J6" s="508"/>
      <c r="K6" s="508"/>
      <c r="L6" s="508"/>
      <c r="M6" s="508"/>
      <c r="N6" s="508"/>
      <c r="O6" s="508"/>
      <c r="P6" s="4"/>
    </row>
    <row r="7" spans="1:16" ht="12.75" customHeight="1">
      <c r="A7" s="625"/>
      <c r="B7" s="626"/>
      <c r="C7" s="627" t="s">
        <v>1</v>
      </c>
      <c r="D7" s="509" t="s">
        <v>2</v>
      </c>
      <c r="E7" s="509"/>
      <c r="F7" s="509"/>
      <c r="G7" s="87"/>
      <c r="H7" s="510" t="s">
        <v>1</v>
      </c>
      <c r="I7" s="511"/>
      <c r="J7" s="512" t="s">
        <v>2</v>
      </c>
      <c r="K7" s="512"/>
      <c r="L7" s="509" t="s">
        <v>3</v>
      </c>
      <c r="M7" s="509"/>
      <c r="N7" s="513" t="s">
        <v>4</v>
      </c>
      <c r="O7" s="514"/>
      <c r="P7" s="4"/>
    </row>
    <row r="8" spans="1:16" ht="15.75">
      <c r="A8" s="8"/>
      <c r="B8" s="6"/>
      <c r="C8" s="434">
        <v>41835</v>
      </c>
      <c r="D8" s="524">
        <v>41988</v>
      </c>
      <c r="E8" s="524"/>
      <c r="F8" s="524"/>
      <c r="G8" s="11"/>
      <c r="H8" s="525">
        <v>41744</v>
      </c>
      <c r="I8" s="526"/>
      <c r="J8" s="527">
        <v>41835</v>
      </c>
      <c r="K8" s="528"/>
      <c r="L8" s="527">
        <v>41927</v>
      </c>
      <c r="M8" s="528"/>
      <c r="N8" s="518">
        <v>42019</v>
      </c>
      <c r="O8" s="519"/>
      <c r="P8" s="6"/>
    </row>
    <row r="9" spans="1:16" ht="21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0.25" customHeight="1">
      <c r="A10" s="520" t="s">
        <v>201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</row>
    <row r="11" spans="1:16" ht="10.5" customHeight="1" thickBo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3.5" thickBot="1">
      <c r="A12" s="540" t="s">
        <v>5</v>
      </c>
      <c r="B12" s="541"/>
      <c r="C12" s="541"/>
      <c r="D12" s="541"/>
      <c r="E12" s="541"/>
      <c r="F12" s="541"/>
      <c r="G12" s="542"/>
      <c r="H12" s="521" t="s">
        <v>6</v>
      </c>
      <c r="I12" s="522"/>
      <c r="J12" s="522"/>
      <c r="K12" s="522"/>
      <c r="L12" s="522"/>
      <c r="M12" s="522"/>
      <c r="N12" s="522"/>
      <c r="O12" s="522"/>
      <c r="P12" s="523"/>
    </row>
    <row r="13" spans="1:16" ht="13.5" thickBot="1">
      <c r="A13" s="12" t="s">
        <v>7</v>
      </c>
      <c r="B13" s="13" t="s">
        <v>53</v>
      </c>
      <c r="C13" s="14" t="s">
        <v>9</v>
      </c>
      <c r="D13" s="98"/>
      <c r="E13" s="529" t="s">
        <v>10</v>
      </c>
      <c r="F13" s="530"/>
      <c r="G13" s="531"/>
      <c r="H13" s="532" t="s">
        <v>11</v>
      </c>
      <c r="I13" s="530"/>
      <c r="J13" s="530"/>
      <c r="K13" s="530" t="s">
        <v>12</v>
      </c>
      <c r="L13" s="530"/>
      <c r="M13" s="530"/>
      <c r="N13" s="530" t="s">
        <v>13</v>
      </c>
      <c r="O13" s="530"/>
      <c r="P13" s="543"/>
    </row>
    <row r="14" spans="1:16" ht="13.5" thickBot="1">
      <c r="A14" s="21" t="s">
        <v>14</v>
      </c>
      <c r="B14" s="22"/>
      <c r="C14" s="15"/>
      <c r="D14" s="113"/>
      <c r="E14" s="441" t="s">
        <v>15</v>
      </c>
      <c r="F14" s="440" t="s">
        <v>16</v>
      </c>
      <c r="G14" s="115" t="s">
        <v>17</v>
      </c>
      <c r="H14" s="26" t="s">
        <v>15</v>
      </c>
      <c r="I14" s="23" t="s">
        <v>16</v>
      </c>
      <c r="J14" s="23" t="s">
        <v>17</v>
      </c>
      <c r="K14" s="23" t="s">
        <v>15</v>
      </c>
      <c r="L14" s="23" t="s">
        <v>16</v>
      </c>
      <c r="M14" s="23" t="s">
        <v>17</v>
      </c>
      <c r="N14" s="23" t="s">
        <v>15</v>
      </c>
      <c r="O14" s="23" t="s">
        <v>16</v>
      </c>
      <c r="P14" s="24" t="s">
        <v>18</v>
      </c>
    </row>
    <row r="15" spans="1:16" ht="12.75">
      <c r="A15" s="146" t="s">
        <v>19</v>
      </c>
      <c r="B15" s="184" t="s">
        <v>20</v>
      </c>
      <c r="C15" s="52" t="s">
        <v>21</v>
      </c>
      <c r="D15" s="140"/>
      <c r="E15" s="164">
        <v>91</v>
      </c>
      <c r="F15" s="163">
        <v>91</v>
      </c>
      <c r="G15" s="164">
        <f>SUM(E15,F15)</f>
        <v>182</v>
      </c>
      <c r="H15" s="164">
        <v>78</v>
      </c>
      <c r="I15" s="165">
        <v>76</v>
      </c>
      <c r="J15" s="165">
        <f aca="true" t="shared" si="0" ref="J15:J27">SUM(H15:I15)</f>
        <v>154</v>
      </c>
      <c r="K15" s="165">
        <v>526</v>
      </c>
      <c r="L15" s="165">
        <v>522</v>
      </c>
      <c r="M15" s="165">
        <f>SUM(K15:L15)</f>
        <v>1048</v>
      </c>
      <c r="N15" s="165">
        <f>SUM(H15,K15)</f>
        <v>604</v>
      </c>
      <c r="O15" s="165">
        <f>SUM(I15,L15)</f>
        <v>598</v>
      </c>
      <c r="P15" s="166">
        <f>SUM(N15:O15)</f>
        <v>1202</v>
      </c>
    </row>
    <row r="16" spans="1:16" ht="12.75">
      <c r="A16" s="147" t="s">
        <v>22</v>
      </c>
      <c r="B16" s="185" t="s">
        <v>20</v>
      </c>
      <c r="C16" s="52" t="s">
        <v>21</v>
      </c>
      <c r="D16" s="141"/>
      <c r="E16" s="169">
        <v>83</v>
      </c>
      <c r="F16" s="167">
        <v>101</v>
      </c>
      <c r="G16" s="168">
        <f aca="true" t="shared" si="1" ref="G16:G28">SUM(E16,F16)</f>
        <v>184</v>
      </c>
      <c r="H16" s="169">
        <v>72</v>
      </c>
      <c r="I16" s="169">
        <v>72</v>
      </c>
      <c r="J16" s="170">
        <f t="shared" si="0"/>
        <v>144</v>
      </c>
      <c r="K16" s="169">
        <v>386</v>
      </c>
      <c r="L16" s="169">
        <v>436</v>
      </c>
      <c r="M16" s="170">
        <f aca="true" t="shared" si="2" ref="M16:M28">SUM(K16:L16)</f>
        <v>822</v>
      </c>
      <c r="N16" s="170">
        <f aca="true" t="shared" si="3" ref="N16:O28">SUM(H16,K16)</f>
        <v>458</v>
      </c>
      <c r="O16" s="170">
        <f t="shared" si="3"/>
        <v>508</v>
      </c>
      <c r="P16" s="171">
        <f aca="true" t="shared" si="4" ref="P16:P42">SUM(N16:O16)</f>
        <v>966</v>
      </c>
    </row>
    <row r="17" spans="1:16" ht="12.75">
      <c r="A17" s="147" t="s">
        <v>23</v>
      </c>
      <c r="B17" s="185" t="s">
        <v>20</v>
      </c>
      <c r="C17" s="52" t="s">
        <v>21</v>
      </c>
      <c r="D17" s="141"/>
      <c r="E17" s="169">
        <v>47</v>
      </c>
      <c r="F17" s="167">
        <v>101</v>
      </c>
      <c r="G17" s="168">
        <f t="shared" si="1"/>
        <v>148</v>
      </c>
      <c r="H17" s="169">
        <v>42</v>
      </c>
      <c r="I17" s="169">
        <v>98</v>
      </c>
      <c r="J17" s="170">
        <f t="shared" si="0"/>
        <v>140</v>
      </c>
      <c r="K17" s="169">
        <v>230</v>
      </c>
      <c r="L17" s="169">
        <v>516</v>
      </c>
      <c r="M17" s="170">
        <f t="shared" si="2"/>
        <v>746</v>
      </c>
      <c r="N17" s="170">
        <f t="shared" si="3"/>
        <v>272</v>
      </c>
      <c r="O17" s="170">
        <f t="shared" si="3"/>
        <v>614</v>
      </c>
      <c r="P17" s="171">
        <f t="shared" si="4"/>
        <v>886</v>
      </c>
    </row>
    <row r="18" spans="1:16" ht="12.75">
      <c r="A18" s="147" t="s">
        <v>24</v>
      </c>
      <c r="B18" s="185" t="s">
        <v>20</v>
      </c>
      <c r="C18" s="52" t="s">
        <v>21</v>
      </c>
      <c r="D18" s="141"/>
      <c r="E18" s="169">
        <v>147</v>
      </c>
      <c r="F18" s="167">
        <v>30</v>
      </c>
      <c r="G18" s="168">
        <f t="shared" si="1"/>
        <v>177</v>
      </c>
      <c r="H18" s="169">
        <v>89</v>
      </c>
      <c r="I18" s="169">
        <v>16</v>
      </c>
      <c r="J18" s="170">
        <f t="shared" si="0"/>
        <v>105</v>
      </c>
      <c r="K18" s="169">
        <v>302</v>
      </c>
      <c r="L18" s="169">
        <v>94</v>
      </c>
      <c r="M18" s="170">
        <f t="shared" si="2"/>
        <v>396</v>
      </c>
      <c r="N18" s="170">
        <f t="shared" si="3"/>
        <v>391</v>
      </c>
      <c r="O18" s="170">
        <f t="shared" si="3"/>
        <v>110</v>
      </c>
      <c r="P18" s="171">
        <f t="shared" si="4"/>
        <v>501</v>
      </c>
    </row>
    <row r="19" spans="1:16" ht="12.75">
      <c r="A19" s="148" t="s">
        <v>25</v>
      </c>
      <c r="B19" s="185" t="s">
        <v>217</v>
      </c>
      <c r="C19" s="52" t="s">
        <v>21</v>
      </c>
      <c r="D19" s="141"/>
      <c r="E19" s="169">
        <v>19</v>
      </c>
      <c r="F19" s="167">
        <v>31</v>
      </c>
      <c r="G19" s="168">
        <f t="shared" si="1"/>
        <v>50</v>
      </c>
      <c r="H19" s="169">
        <v>21</v>
      </c>
      <c r="I19" s="169">
        <v>46</v>
      </c>
      <c r="J19" s="170">
        <f t="shared" si="0"/>
        <v>67</v>
      </c>
      <c r="K19" s="169">
        <v>93</v>
      </c>
      <c r="L19" s="169">
        <v>135</v>
      </c>
      <c r="M19" s="170">
        <f t="shared" si="2"/>
        <v>228</v>
      </c>
      <c r="N19" s="170">
        <f t="shared" si="3"/>
        <v>114</v>
      </c>
      <c r="O19" s="170">
        <f t="shared" si="3"/>
        <v>181</v>
      </c>
      <c r="P19" s="171">
        <f t="shared" si="4"/>
        <v>295</v>
      </c>
    </row>
    <row r="20" spans="1:16" ht="12.75">
      <c r="A20" s="147" t="s">
        <v>26</v>
      </c>
      <c r="B20" s="185" t="s">
        <v>217</v>
      </c>
      <c r="C20" s="52" t="s">
        <v>21</v>
      </c>
      <c r="D20" s="141"/>
      <c r="E20" s="169">
        <v>0</v>
      </c>
      <c r="F20" s="167">
        <v>0</v>
      </c>
      <c r="G20" s="168">
        <f t="shared" si="1"/>
        <v>0</v>
      </c>
      <c r="H20" s="169">
        <v>0</v>
      </c>
      <c r="I20" s="169">
        <v>0</v>
      </c>
      <c r="J20" s="170">
        <f t="shared" si="0"/>
        <v>0</v>
      </c>
      <c r="K20" s="169">
        <v>2</v>
      </c>
      <c r="L20" s="169">
        <v>7</v>
      </c>
      <c r="M20" s="170">
        <f t="shared" si="2"/>
        <v>9</v>
      </c>
      <c r="N20" s="170">
        <f t="shared" si="3"/>
        <v>2</v>
      </c>
      <c r="O20" s="170">
        <f t="shared" si="3"/>
        <v>7</v>
      </c>
      <c r="P20" s="171">
        <f t="shared" si="4"/>
        <v>9</v>
      </c>
    </row>
    <row r="21" spans="1:16" ht="12.75">
      <c r="A21" s="147" t="s">
        <v>28</v>
      </c>
      <c r="B21" s="185" t="s">
        <v>27</v>
      </c>
      <c r="C21" s="52" t="s">
        <v>21</v>
      </c>
      <c r="D21" s="141"/>
      <c r="E21" s="169">
        <v>363</v>
      </c>
      <c r="F21" s="167">
        <v>61</v>
      </c>
      <c r="G21" s="168">
        <f t="shared" si="1"/>
        <v>424</v>
      </c>
      <c r="H21" s="169">
        <v>210</v>
      </c>
      <c r="I21" s="169">
        <v>35</v>
      </c>
      <c r="J21" s="170">
        <f t="shared" si="0"/>
        <v>245</v>
      </c>
      <c r="K21" s="169">
        <v>866</v>
      </c>
      <c r="L21" s="169">
        <v>220</v>
      </c>
      <c r="M21" s="170">
        <f t="shared" si="2"/>
        <v>1086</v>
      </c>
      <c r="N21" s="170">
        <f t="shared" si="3"/>
        <v>1076</v>
      </c>
      <c r="O21" s="170">
        <f t="shared" si="3"/>
        <v>255</v>
      </c>
      <c r="P21" s="171">
        <f t="shared" si="4"/>
        <v>1331</v>
      </c>
    </row>
    <row r="22" spans="1:16" s="110" customFormat="1" ht="25.5">
      <c r="A22" s="147" t="s">
        <v>29</v>
      </c>
      <c r="B22" s="186" t="s">
        <v>30</v>
      </c>
      <c r="C22" s="52" t="s">
        <v>21</v>
      </c>
      <c r="D22" s="141"/>
      <c r="E22" s="169">
        <v>26</v>
      </c>
      <c r="F22" s="167">
        <v>12</v>
      </c>
      <c r="G22" s="168">
        <f t="shared" si="1"/>
        <v>38</v>
      </c>
      <c r="H22" s="169">
        <v>27</v>
      </c>
      <c r="I22" s="169">
        <v>12</v>
      </c>
      <c r="J22" s="170">
        <f>SUM(H22:I22)</f>
        <v>39</v>
      </c>
      <c r="K22" s="169">
        <v>0</v>
      </c>
      <c r="L22" s="169">
        <v>0</v>
      </c>
      <c r="M22" s="170">
        <f t="shared" si="2"/>
        <v>0</v>
      </c>
      <c r="N22" s="170">
        <f t="shared" si="3"/>
        <v>27</v>
      </c>
      <c r="O22" s="170">
        <f t="shared" si="3"/>
        <v>12</v>
      </c>
      <c r="P22" s="171">
        <f t="shared" si="4"/>
        <v>39</v>
      </c>
    </row>
    <row r="23" spans="1:16" s="110" customFormat="1" ht="25.5">
      <c r="A23" s="147" t="s">
        <v>225</v>
      </c>
      <c r="B23" s="186" t="s">
        <v>30</v>
      </c>
      <c r="C23" s="52" t="s">
        <v>21</v>
      </c>
      <c r="D23" s="141"/>
      <c r="E23" s="169">
        <v>0</v>
      </c>
      <c r="F23" s="167">
        <v>0</v>
      </c>
      <c r="G23" s="168">
        <f t="shared" si="1"/>
        <v>0</v>
      </c>
      <c r="H23" s="169">
        <v>0</v>
      </c>
      <c r="I23" s="169">
        <v>0</v>
      </c>
      <c r="J23" s="170">
        <f>SUM(H23:I23)</f>
        <v>0</v>
      </c>
      <c r="K23" s="169">
        <v>24</v>
      </c>
      <c r="L23" s="169">
        <v>9</v>
      </c>
      <c r="M23" s="170">
        <f>SUM(K23:L23)</f>
        <v>33</v>
      </c>
      <c r="N23" s="170">
        <f>SUM(H23,K23)</f>
        <v>24</v>
      </c>
      <c r="O23" s="170">
        <f>SUM(I23,L23)</f>
        <v>9</v>
      </c>
      <c r="P23" s="171">
        <f t="shared" si="4"/>
        <v>33</v>
      </c>
    </row>
    <row r="24" spans="1:16" s="110" customFormat="1" ht="25.5">
      <c r="A24" s="147" t="s">
        <v>31</v>
      </c>
      <c r="B24" s="186" t="s">
        <v>30</v>
      </c>
      <c r="C24" s="52" t="s">
        <v>21</v>
      </c>
      <c r="D24" s="141"/>
      <c r="E24" s="169">
        <v>15</v>
      </c>
      <c r="F24" s="167">
        <v>20</v>
      </c>
      <c r="G24" s="168">
        <f t="shared" si="1"/>
        <v>35</v>
      </c>
      <c r="H24" s="169">
        <v>14</v>
      </c>
      <c r="I24" s="169">
        <v>17</v>
      </c>
      <c r="J24" s="170">
        <f t="shared" si="0"/>
        <v>31</v>
      </c>
      <c r="K24" s="169">
        <v>0</v>
      </c>
      <c r="L24" s="169">
        <v>0</v>
      </c>
      <c r="M24" s="170">
        <f t="shared" si="2"/>
        <v>0</v>
      </c>
      <c r="N24" s="170">
        <f t="shared" si="3"/>
        <v>14</v>
      </c>
      <c r="O24" s="170">
        <f t="shared" si="3"/>
        <v>17</v>
      </c>
      <c r="P24" s="171">
        <f t="shared" si="4"/>
        <v>31</v>
      </c>
    </row>
    <row r="25" spans="1:16" s="110" customFormat="1" ht="25.5">
      <c r="A25" s="147" t="s">
        <v>226</v>
      </c>
      <c r="B25" s="186" t="s">
        <v>30</v>
      </c>
      <c r="C25" s="52" t="s">
        <v>21</v>
      </c>
      <c r="D25" s="142"/>
      <c r="E25" s="169">
        <v>0</v>
      </c>
      <c r="F25" s="172">
        <v>0</v>
      </c>
      <c r="G25" s="168">
        <f t="shared" si="1"/>
        <v>0</v>
      </c>
      <c r="H25" s="173">
        <v>0</v>
      </c>
      <c r="I25" s="173">
        <v>0</v>
      </c>
      <c r="J25" s="170">
        <f>SUM(H25:I25)</f>
        <v>0</v>
      </c>
      <c r="K25" s="173">
        <v>17</v>
      </c>
      <c r="L25" s="173">
        <v>13</v>
      </c>
      <c r="M25" s="170">
        <f>SUM(K25:L25)</f>
        <v>30</v>
      </c>
      <c r="N25" s="174">
        <f>SUM(H25,K25)</f>
        <v>17</v>
      </c>
      <c r="O25" s="174">
        <f>SUM(I25,L25)</f>
        <v>13</v>
      </c>
      <c r="P25" s="175">
        <f t="shared" si="4"/>
        <v>30</v>
      </c>
    </row>
    <row r="26" spans="1:16" ht="25.5">
      <c r="A26" s="149" t="s">
        <v>172</v>
      </c>
      <c r="B26" s="187" t="s">
        <v>199</v>
      </c>
      <c r="C26" s="52" t="s">
        <v>21</v>
      </c>
      <c r="D26" s="142"/>
      <c r="E26" s="169">
        <v>0</v>
      </c>
      <c r="F26" s="172">
        <v>0</v>
      </c>
      <c r="G26" s="168">
        <f t="shared" si="1"/>
        <v>0</v>
      </c>
      <c r="H26" s="173">
        <v>0</v>
      </c>
      <c r="I26" s="173">
        <v>0</v>
      </c>
      <c r="J26" s="170">
        <f t="shared" si="0"/>
        <v>0</v>
      </c>
      <c r="K26" s="173">
        <v>16</v>
      </c>
      <c r="L26" s="173">
        <v>24</v>
      </c>
      <c r="M26" s="170">
        <f t="shared" si="2"/>
        <v>40</v>
      </c>
      <c r="N26" s="174">
        <f t="shared" si="3"/>
        <v>16</v>
      </c>
      <c r="O26" s="174">
        <f t="shared" si="3"/>
        <v>24</v>
      </c>
      <c r="P26" s="175">
        <f t="shared" si="4"/>
        <v>40</v>
      </c>
    </row>
    <row r="27" spans="1:16" s="128" customFormat="1" ht="12.75">
      <c r="A27" s="150" t="s">
        <v>32</v>
      </c>
      <c r="B27" s="188" t="s">
        <v>33</v>
      </c>
      <c r="C27" s="107" t="s">
        <v>21</v>
      </c>
      <c r="D27" s="143"/>
      <c r="E27" s="170">
        <v>118</v>
      </c>
      <c r="F27" s="176">
        <v>111</v>
      </c>
      <c r="G27" s="177">
        <f t="shared" si="1"/>
        <v>229</v>
      </c>
      <c r="H27" s="174">
        <v>127</v>
      </c>
      <c r="I27" s="174">
        <v>109</v>
      </c>
      <c r="J27" s="170">
        <f t="shared" si="0"/>
        <v>236</v>
      </c>
      <c r="K27" s="174">
        <v>0</v>
      </c>
      <c r="L27" s="174">
        <v>0</v>
      </c>
      <c r="M27" s="170">
        <f t="shared" si="2"/>
        <v>0</v>
      </c>
      <c r="N27" s="174">
        <f t="shared" si="3"/>
        <v>127</v>
      </c>
      <c r="O27" s="174">
        <f t="shared" si="3"/>
        <v>109</v>
      </c>
      <c r="P27" s="175">
        <f t="shared" si="4"/>
        <v>236</v>
      </c>
    </row>
    <row r="28" spans="1:16" ht="13.5" thickBot="1">
      <c r="A28" s="145" t="s">
        <v>200</v>
      </c>
      <c r="B28" s="189" t="s">
        <v>188</v>
      </c>
      <c r="C28" s="52" t="s">
        <v>21</v>
      </c>
      <c r="D28" s="142"/>
      <c r="E28" s="244">
        <v>0</v>
      </c>
      <c r="F28" s="178">
        <v>0</v>
      </c>
      <c r="G28" s="179">
        <f t="shared" si="1"/>
        <v>0</v>
      </c>
      <c r="H28" s="178">
        <v>0</v>
      </c>
      <c r="I28" s="178">
        <v>0</v>
      </c>
      <c r="J28" s="180">
        <f>SUM(H28:I28)</f>
        <v>0</v>
      </c>
      <c r="K28" s="178">
        <v>423</v>
      </c>
      <c r="L28" s="178">
        <v>282</v>
      </c>
      <c r="M28" s="180">
        <f t="shared" si="2"/>
        <v>705</v>
      </c>
      <c r="N28" s="180">
        <f t="shared" si="3"/>
        <v>423</v>
      </c>
      <c r="O28" s="180">
        <f t="shared" si="3"/>
        <v>282</v>
      </c>
      <c r="P28" s="181">
        <f t="shared" si="4"/>
        <v>705</v>
      </c>
    </row>
    <row r="29" spans="1:16" ht="13.5" thickBot="1">
      <c r="A29" s="536" t="s">
        <v>34</v>
      </c>
      <c r="B29" s="537"/>
      <c r="C29" s="538"/>
      <c r="D29" s="144"/>
      <c r="E29" s="437">
        <f aca="true" t="shared" si="5" ref="E29:P29">SUM(E15:E28)</f>
        <v>909</v>
      </c>
      <c r="F29" s="182">
        <f t="shared" si="5"/>
        <v>558</v>
      </c>
      <c r="G29" s="182">
        <f t="shared" si="5"/>
        <v>1467</v>
      </c>
      <c r="H29" s="182">
        <f t="shared" si="5"/>
        <v>680</v>
      </c>
      <c r="I29" s="182">
        <f t="shared" si="5"/>
        <v>481</v>
      </c>
      <c r="J29" s="182">
        <f t="shared" si="5"/>
        <v>1161</v>
      </c>
      <c r="K29" s="182">
        <f t="shared" si="5"/>
        <v>2885</v>
      </c>
      <c r="L29" s="182">
        <f t="shared" si="5"/>
        <v>2258</v>
      </c>
      <c r="M29" s="182">
        <f t="shared" si="5"/>
        <v>5143</v>
      </c>
      <c r="N29" s="182">
        <f t="shared" si="5"/>
        <v>3565</v>
      </c>
      <c r="O29" s="182">
        <f t="shared" si="5"/>
        <v>2739</v>
      </c>
      <c r="P29" s="183">
        <f t="shared" si="5"/>
        <v>6304</v>
      </c>
    </row>
    <row r="30" spans="1:16" ht="13.5" thickBot="1">
      <c r="A30" s="34"/>
      <c r="B30" s="34"/>
      <c r="C30" s="34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3.5" thickBot="1">
      <c r="A31" s="16" t="s">
        <v>35</v>
      </c>
      <c r="B31" s="17" t="s">
        <v>8</v>
      </c>
      <c r="C31" s="111" t="s">
        <v>9</v>
      </c>
      <c r="D31" s="98"/>
      <c r="E31" s="155" t="s">
        <v>15</v>
      </c>
      <c r="F31" s="18" t="s">
        <v>16</v>
      </c>
      <c r="G31" s="112" t="s">
        <v>17</v>
      </c>
      <c r="H31" s="18" t="s">
        <v>15</v>
      </c>
      <c r="I31" s="18" t="s">
        <v>16</v>
      </c>
      <c r="J31" s="18" t="s">
        <v>17</v>
      </c>
      <c r="K31" s="18" t="s">
        <v>15</v>
      </c>
      <c r="L31" s="18" t="s">
        <v>16</v>
      </c>
      <c r="M31" s="18" t="s">
        <v>17</v>
      </c>
      <c r="N31" s="18" t="s">
        <v>15</v>
      </c>
      <c r="O31" s="18" t="s">
        <v>16</v>
      </c>
      <c r="P31" s="19" t="s">
        <v>17</v>
      </c>
    </row>
    <row r="32" spans="1:16" s="110" customFormat="1" ht="12.75">
      <c r="A32" s="160" t="s">
        <v>36</v>
      </c>
      <c r="B32" s="133" t="s">
        <v>20</v>
      </c>
      <c r="C32" s="134" t="s">
        <v>21</v>
      </c>
      <c r="D32" s="151"/>
      <c r="E32" s="446">
        <v>0</v>
      </c>
      <c r="F32" s="442">
        <v>0</v>
      </c>
      <c r="G32" s="192">
        <f aca="true" t="shared" si="6" ref="G32:G42">SUM(E32:F32)</f>
        <v>0</v>
      </c>
      <c r="H32" s="192">
        <v>0</v>
      </c>
      <c r="I32" s="192">
        <v>0</v>
      </c>
      <c r="J32" s="193">
        <f aca="true" t="shared" si="7" ref="J32:J42">SUM(H32:I32)</f>
        <v>0</v>
      </c>
      <c r="K32" s="194">
        <v>0</v>
      </c>
      <c r="L32" s="194">
        <v>0</v>
      </c>
      <c r="M32" s="195">
        <f aca="true" t="shared" si="8" ref="M32:M42">SUM(K32:L32)</f>
        <v>0</v>
      </c>
      <c r="N32" s="195">
        <f>SUM(H32,K32)</f>
        <v>0</v>
      </c>
      <c r="O32" s="195">
        <f>SUM(I32,L32)</f>
        <v>0</v>
      </c>
      <c r="P32" s="196">
        <f t="shared" si="4"/>
        <v>0</v>
      </c>
    </row>
    <row r="33" spans="1:16" s="110" customFormat="1" ht="12.75">
      <c r="A33" s="161" t="s">
        <v>37</v>
      </c>
      <c r="B33" s="102" t="s">
        <v>20</v>
      </c>
      <c r="C33" s="38" t="s">
        <v>21</v>
      </c>
      <c r="D33" s="152"/>
      <c r="E33" s="447">
        <v>0</v>
      </c>
      <c r="F33" s="443">
        <v>0</v>
      </c>
      <c r="G33" s="197">
        <v>0</v>
      </c>
      <c r="H33" s="198">
        <v>0</v>
      </c>
      <c r="I33" s="198">
        <v>0</v>
      </c>
      <c r="J33" s="193">
        <f t="shared" si="7"/>
        <v>0</v>
      </c>
      <c r="K33" s="198">
        <v>0</v>
      </c>
      <c r="L33" s="198">
        <v>0</v>
      </c>
      <c r="M33" s="199">
        <f t="shared" si="8"/>
        <v>0</v>
      </c>
      <c r="N33" s="199">
        <f aca="true" t="shared" si="9" ref="N33:O42">SUM(H33,K33)</f>
        <v>0</v>
      </c>
      <c r="O33" s="199">
        <f t="shared" si="9"/>
        <v>0</v>
      </c>
      <c r="P33" s="200">
        <f t="shared" si="4"/>
        <v>0</v>
      </c>
    </row>
    <row r="34" spans="1:16" s="110" customFormat="1" ht="12.75">
      <c r="A34" s="161" t="s">
        <v>38</v>
      </c>
      <c r="B34" s="102" t="s">
        <v>20</v>
      </c>
      <c r="C34" s="38" t="s">
        <v>21</v>
      </c>
      <c r="D34" s="152"/>
      <c r="E34" s="447">
        <v>0</v>
      </c>
      <c r="F34" s="443">
        <v>0</v>
      </c>
      <c r="G34" s="197">
        <f t="shared" si="6"/>
        <v>0</v>
      </c>
      <c r="H34" s="198">
        <v>11</v>
      </c>
      <c r="I34" s="198">
        <v>12</v>
      </c>
      <c r="J34" s="193">
        <f t="shared" si="7"/>
        <v>23</v>
      </c>
      <c r="K34" s="198">
        <v>11</v>
      </c>
      <c r="L34" s="198">
        <v>17</v>
      </c>
      <c r="M34" s="197">
        <f t="shared" si="8"/>
        <v>28</v>
      </c>
      <c r="N34" s="199">
        <f>SUM(H34,K34)</f>
        <v>22</v>
      </c>
      <c r="O34" s="199">
        <f t="shared" si="9"/>
        <v>29</v>
      </c>
      <c r="P34" s="200">
        <f t="shared" si="4"/>
        <v>51</v>
      </c>
    </row>
    <row r="35" spans="1:16" s="110" customFormat="1" ht="12.75">
      <c r="A35" s="161" t="s">
        <v>105</v>
      </c>
      <c r="B35" s="102" t="s">
        <v>20</v>
      </c>
      <c r="C35" s="38" t="s">
        <v>21</v>
      </c>
      <c r="D35" s="152"/>
      <c r="E35" s="447">
        <v>0</v>
      </c>
      <c r="F35" s="443">
        <v>0</v>
      </c>
      <c r="G35" s="197">
        <f>SUM(E35:F35)</f>
        <v>0</v>
      </c>
      <c r="H35" s="198">
        <v>17</v>
      </c>
      <c r="I35" s="198">
        <v>8</v>
      </c>
      <c r="J35" s="193">
        <f t="shared" si="7"/>
        <v>25</v>
      </c>
      <c r="K35" s="198">
        <v>14</v>
      </c>
      <c r="L35" s="198">
        <v>13</v>
      </c>
      <c r="M35" s="197">
        <f>K35+L35</f>
        <v>27</v>
      </c>
      <c r="N35" s="199">
        <f>SUM(H35,K35)</f>
        <v>31</v>
      </c>
      <c r="O35" s="199">
        <f>SUM(I35,L35)</f>
        <v>21</v>
      </c>
      <c r="P35" s="200">
        <f>SUM(N35:O35)</f>
        <v>52</v>
      </c>
    </row>
    <row r="36" spans="1:16" s="110" customFormat="1" ht="12.75">
      <c r="A36" s="161" t="s">
        <v>39</v>
      </c>
      <c r="B36" s="102" t="s">
        <v>20</v>
      </c>
      <c r="C36" s="38" t="s">
        <v>21</v>
      </c>
      <c r="D36" s="153"/>
      <c r="E36" s="448">
        <v>0</v>
      </c>
      <c r="F36" s="444">
        <v>0</v>
      </c>
      <c r="G36" s="197">
        <f t="shared" si="6"/>
        <v>0</v>
      </c>
      <c r="H36" s="198">
        <v>0</v>
      </c>
      <c r="I36" s="198">
        <v>0</v>
      </c>
      <c r="J36" s="193">
        <f t="shared" si="7"/>
        <v>0</v>
      </c>
      <c r="K36" s="198">
        <v>12</v>
      </c>
      <c r="L36" s="198">
        <v>4</v>
      </c>
      <c r="M36" s="199">
        <f t="shared" si="8"/>
        <v>16</v>
      </c>
      <c r="N36" s="199">
        <f t="shared" si="9"/>
        <v>12</v>
      </c>
      <c r="O36" s="199">
        <f t="shared" si="9"/>
        <v>4</v>
      </c>
      <c r="P36" s="200">
        <f t="shared" si="4"/>
        <v>16</v>
      </c>
    </row>
    <row r="37" spans="1:16" s="110" customFormat="1" ht="12.75">
      <c r="A37" s="161" t="s">
        <v>40</v>
      </c>
      <c r="B37" s="102" t="s">
        <v>41</v>
      </c>
      <c r="C37" s="38" t="s">
        <v>21</v>
      </c>
      <c r="D37" s="153"/>
      <c r="E37" s="448">
        <v>0</v>
      </c>
      <c r="F37" s="444">
        <v>0</v>
      </c>
      <c r="G37" s="197">
        <f t="shared" si="6"/>
        <v>0</v>
      </c>
      <c r="H37" s="198">
        <v>6</v>
      </c>
      <c r="I37" s="198">
        <v>3</v>
      </c>
      <c r="J37" s="193">
        <f t="shared" si="7"/>
        <v>9</v>
      </c>
      <c r="K37" s="198">
        <v>5</v>
      </c>
      <c r="L37" s="198">
        <v>3</v>
      </c>
      <c r="M37" s="199">
        <f>SUM(K37,L37)</f>
        <v>8</v>
      </c>
      <c r="N37" s="199">
        <f t="shared" si="9"/>
        <v>11</v>
      </c>
      <c r="O37" s="199">
        <f t="shared" si="9"/>
        <v>6</v>
      </c>
      <c r="P37" s="200">
        <f t="shared" si="4"/>
        <v>17</v>
      </c>
    </row>
    <row r="38" spans="1:16" s="110" customFormat="1" ht="12.75">
      <c r="A38" s="161" t="s">
        <v>42</v>
      </c>
      <c r="B38" s="102" t="s">
        <v>33</v>
      </c>
      <c r="C38" s="38" t="s">
        <v>21</v>
      </c>
      <c r="D38" s="153"/>
      <c r="E38" s="448">
        <v>0</v>
      </c>
      <c r="F38" s="444">
        <v>0</v>
      </c>
      <c r="G38" s="197">
        <f t="shared" si="6"/>
        <v>0</v>
      </c>
      <c r="H38" s="198">
        <v>0</v>
      </c>
      <c r="I38" s="198">
        <v>0</v>
      </c>
      <c r="J38" s="193">
        <f t="shared" si="7"/>
        <v>0</v>
      </c>
      <c r="K38" s="198">
        <v>0</v>
      </c>
      <c r="L38" s="198">
        <v>0</v>
      </c>
      <c r="M38" s="199">
        <f>SUM(K38,L38)</f>
        <v>0</v>
      </c>
      <c r="N38" s="199">
        <f t="shared" si="9"/>
        <v>0</v>
      </c>
      <c r="O38" s="199">
        <f t="shared" si="9"/>
        <v>0</v>
      </c>
      <c r="P38" s="200">
        <f t="shared" si="4"/>
        <v>0</v>
      </c>
    </row>
    <row r="39" spans="1:16" s="110" customFormat="1" ht="12.75">
      <c r="A39" s="161" t="s">
        <v>43</v>
      </c>
      <c r="B39" s="102" t="s">
        <v>27</v>
      </c>
      <c r="C39" s="102" t="s">
        <v>21</v>
      </c>
      <c r="D39" s="153"/>
      <c r="E39" s="448">
        <v>0</v>
      </c>
      <c r="F39" s="444">
        <v>0</v>
      </c>
      <c r="G39" s="197">
        <f t="shared" si="6"/>
        <v>0</v>
      </c>
      <c r="H39" s="198">
        <v>0</v>
      </c>
      <c r="I39" s="198">
        <v>0</v>
      </c>
      <c r="J39" s="193">
        <f t="shared" si="7"/>
        <v>0</v>
      </c>
      <c r="K39" s="198">
        <v>8</v>
      </c>
      <c r="L39" s="198">
        <v>7</v>
      </c>
      <c r="M39" s="199">
        <f>SUM(K39,L39)</f>
        <v>15</v>
      </c>
      <c r="N39" s="199">
        <f t="shared" si="9"/>
        <v>8</v>
      </c>
      <c r="O39" s="199">
        <f t="shared" si="9"/>
        <v>7</v>
      </c>
      <c r="P39" s="200">
        <f t="shared" si="4"/>
        <v>15</v>
      </c>
    </row>
    <row r="40" spans="1:16" s="110" customFormat="1" ht="12.75">
      <c r="A40" s="161" t="s">
        <v>44</v>
      </c>
      <c r="B40" s="102" t="s">
        <v>27</v>
      </c>
      <c r="C40" s="102" t="s">
        <v>21</v>
      </c>
      <c r="D40" s="153"/>
      <c r="E40" s="448">
        <v>0</v>
      </c>
      <c r="F40" s="444">
        <v>0</v>
      </c>
      <c r="G40" s="197">
        <f t="shared" si="6"/>
        <v>0</v>
      </c>
      <c r="H40" s="198">
        <v>2</v>
      </c>
      <c r="I40" s="198">
        <v>3</v>
      </c>
      <c r="J40" s="193">
        <f t="shared" si="7"/>
        <v>5</v>
      </c>
      <c r="K40" s="198">
        <v>1</v>
      </c>
      <c r="L40" s="198">
        <v>2</v>
      </c>
      <c r="M40" s="199">
        <f>SUM(K40,L40)</f>
        <v>3</v>
      </c>
      <c r="N40" s="199">
        <f t="shared" si="9"/>
        <v>3</v>
      </c>
      <c r="O40" s="199">
        <f t="shared" si="9"/>
        <v>5</v>
      </c>
      <c r="P40" s="200">
        <f t="shared" si="4"/>
        <v>8</v>
      </c>
    </row>
    <row r="41" spans="1:16" s="110" customFormat="1" ht="12.75">
      <c r="A41" s="161" t="s">
        <v>45</v>
      </c>
      <c r="B41" s="102" t="s">
        <v>27</v>
      </c>
      <c r="C41" s="102" t="s">
        <v>21</v>
      </c>
      <c r="D41" s="153"/>
      <c r="E41" s="448">
        <v>0</v>
      </c>
      <c r="F41" s="444">
        <v>0</v>
      </c>
      <c r="G41" s="197">
        <f t="shared" si="6"/>
        <v>0</v>
      </c>
      <c r="H41" s="198">
        <v>19</v>
      </c>
      <c r="I41" s="198">
        <v>6</v>
      </c>
      <c r="J41" s="193">
        <f t="shared" si="7"/>
        <v>25</v>
      </c>
      <c r="K41" s="198">
        <v>14</v>
      </c>
      <c r="L41" s="198">
        <v>13</v>
      </c>
      <c r="M41" s="199">
        <f t="shared" si="8"/>
        <v>27</v>
      </c>
      <c r="N41" s="199">
        <f t="shared" si="9"/>
        <v>33</v>
      </c>
      <c r="O41" s="199">
        <f t="shared" si="9"/>
        <v>19</v>
      </c>
      <c r="P41" s="200">
        <f t="shared" si="4"/>
        <v>52</v>
      </c>
    </row>
    <row r="42" spans="1:16" s="579" customFormat="1" ht="12.75">
      <c r="A42" s="294" t="s">
        <v>46</v>
      </c>
      <c r="B42" s="102" t="s">
        <v>27</v>
      </c>
      <c r="C42" s="102" t="s">
        <v>21</v>
      </c>
      <c r="D42" s="39"/>
      <c r="E42" s="198">
        <v>0</v>
      </c>
      <c r="F42" s="198">
        <v>0</v>
      </c>
      <c r="G42" s="197">
        <f t="shared" si="6"/>
        <v>0</v>
      </c>
      <c r="H42" s="198">
        <v>1</v>
      </c>
      <c r="I42" s="198">
        <v>1</v>
      </c>
      <c r="J42" s="199">
        <f t="shared" si="7"/>
        <v>2</v>
      </c>
      <c r="K42" s="198">
        <v>3</v>
      </c>
      <c r="L42" s="198">
        <v>2</v>
      </c>
      <c r="M42" s="199">
        <f t="shared" si="8"/>
        <v>5</v>
      </c>
      <c r="N42" s="199">
        <f>SUM(H42,K42)</f>
        <v>4</v>
      </c>
      <c r="O42" s="199">
        <f t="shared" si="9"/>
        <v>3</v>
      </c>
      <c r="P42" s="199">
        <f t="shared" si="4"/>
        <v>7</v>
      </c>
    </row>
    <row r="43" spans="1:16" s="110" customFormat="1" ht="12.75">
      <c r="A43" s="294" t="s">
        <v>186</v>
      </c>
      <c r="B43" s="102" t="s">
        <v>30</v>
      </c>
      <c r="C43" s="102" t="s">
        <v>21</v>
      </c>
      <c r="D43" s="39"/>
      <c r="E43" s="198">
        <v>0</v>
      </c>
      <c r="F43" s="198">
        <v>0</v>
      </c>
      <c r="G43" s="197">
        <f>SUM(E43:F43)</f>
        <v>0</v>
      </c>
      <c r="H43" s="198">
        <v>0</v>
      </c>
      <c r="I43" s="198">
        <v>0</v>
      </c>
      <c r="J43" s="199">
        <f>SUM(H43:I43)</f>
        <v>0</v>
      </c>
      <c r="K43" s="198">
        <v>1</v>
      </c>
      <c r="L43" s="198">
        <v>0</v>
      </c>
      <c r="M43" s="199">
        <f>SUM(K43:L43)</f>
        <v>1</v>
      </c>
      <c r="N43" s="199">
        <f>SUM(H43,K43)</f>
        <v>1</v>
      </c>
      <c r="O43" s="199">
        <f>SUM(I43,L43)</f>
        <v>0</v>
      </c>
      <c r="P43" s="199">
        <f>SUM(N43:O43)</f>
        <v>1</v>
      </c>
    </row>
    <row r="44" spans="1:16" s="110" customFormat="1" ht="12.75">
      <c r="A44" s="162" t="s">
        <v>187</v>
      </c>
      <c r="B44" s="93" t="s">
        <v>30</v>
      </c>
      <c r="C44" s="93" t="s">
        <v>21</v>
      </c>
      <c r="D44" s="154"/>
      <c r="E44" s="449">
        <v>0</v>
      </c>
      <c r="F44" s="445">
        <v>0</v>
      </c>
      <c r="G44" s="203">
        <f>SUM(E44:F44)</f>
        <v>0</v>
      </c>
      <c r="H44" s="202">
        <v>0</v>
      </c>
      <c r="I44" s="202">
        <v>0</v>
      </c>
      <c r="J44" s="193">
        <f>SUM(H44:I44)</f>
        <v>0</v>
      </c>
      <c r="K44" s="202">
        <v>3</v>
      </c>
      <c r="L44" s="202">
        <v>1</v>
      </c>
      <c r="M44" s="193">
        <f>SUM(K44:L44)</f>
        <v>4</v>
      </c>
      <c r="N44" s="193">
        <f>SUM(H44,K44)</f>
        <v>3</v>
      </c>
      <c r="O44" s="193">
        <f>SUM(I44,L44)</f>
        <v>1</v>
      </c>
      <c r="P44" s="204">
        <f>SUM(N44:O44)</f>
        <v>4</v>
      </c>
    </row>
    <row r="45" spans="1:16" ht="12.75">
      <c r="A45" s="621" t="s">
        <v>34</v>
      </c>
      <c r="B45" s="622"/>
      <c r="C45" s="622"/>
      <c r="D45" s="623"/>
      <c r="E45" s="491">
        <f aca="true" t="shared" si="10" ref="E45:P45">SUM(E32:E44)</f>
        <v>0</v>
      </c>
      <c r="F45" s="491">
        <f t="shared" si="10"/>
        <v>0</v>
      </c>
      <c r="G45" s="491">
        <f t="shared" si="10"/>
        <v>0</v>
      </c>
      <c r="H45" s="491">
        <f t="shared" si="10"/>
        <v>56</v>
      </c>
      <c r="I45" s="491">
        <f t="shared" si="10"/>
        <v>33</v>
      </c>
      <c r="J45" s="491">
        <f t="shared" si="10"/>
        <v>89</v>
      </c>
      <c r="K45" s="491">
        <f t="shared" si="10"/>
        <v>72</v>
      </c>
      <c r="L45" s="491">
        <f t="shared" si="10"/>
        <v>62</v>
      </c>
      <c r="M45" s="491">
        <f t="shared" si="10"/>
        <v>134</v>
      </c>
      <c r="N45" s="491">
        <f t="shared" si="10"/>
        <v>128</v>
      </c>
      <c r="O45" s="491">
        <f t="shared" si="10"/>
        <v>95</v>
      </c>
      <c r="P45" s="491">
        <f t="shared" si="10"/>
        <v>223</v>
      </c>
    </row>
    <row r="46" spans="1:16" s="80" customFormat="1" ht="12.75">
      <c r="A46" s="34"/>
      <c r="B46" s="34"/>
      <c r="C46" s="34"/>
      <c r="D46" s="34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</row>
    <row r="47" spans="1:16" s="80" customFormat="1" ht="12.75">
      <c r="A47" s="34"/>
      <c r="B47" s="34"/>
      <c r="C47" s="34"/>
      <c r="D47" s="34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</row>
    <row r="48" spans="1:16" s="490" customFormat="1" ht="13.5" thickBot="1">
      <c r="A48" s="483" t="s">
        <v>47</v>
      </c>
      <c r="B48" s="484"/>
      <c r="C48" s="485"/>
      <c r="D48" s="486"/>
      <c r="E48" s="487" t="s">
        <v>15</v>
      </c>
      <c r="F48" s="488" t="s">
        <v>16</v>
      </c>
      <c r="G48" s="488" t="s">
        <v>17</v>
      </c>
      <c r="H48" s="488" t="s">
        <v>15</v>
      </c>
      <c r="I48" s="488" t="s">
        <v>16</v>
      </c>
      <c r="J48" s="488" t="s">
        <v>17</v>
      </c>
      <c r="K48" s="488" t="s">
        <v>15</v>
      </c>
      <c r="L48" s="488" t="s">
        <v>16</v>
      </c>
      <c r="M48" s="488" t="s">
        <v>17</v>
      </c>
      <c r="N48" s="488" t="s">
        <v>15</v>
      </c>
      <c r="O48" s="488" t="s">
        <v>16</v>
      </c>
      <c r="P48" s="489" t="s">
        <v>17</v>
      </c>
    </row>
    <row r="49" spans="1:16" ht="12.75">
      <c r="A49" s="217" t="s">
        <v>48</v>
      </c>
      <c r="B49" s="218" t="s">
        <v>27</v>
      </c>
      <c r="C49" s="101" t="s">
        <v>21</v>
      </c>
      <c r="D49" s="156"/>
      <c r="E49" s="208">
        <v>0</v>
      </c>
      <c r="F49" s="209">
        <v>0</v>
      </c>
      <c r="G49" s="210">
        <f>SUM(E49:F49)</f>
        <v>0</v>
      </c>
      <c r="H49" s="209">
        <v>7</v>
      </c>
      <c r="I49" s="209">
        <v>6</v>
      </c>
      <c r="J49" s="211">
        <f>SUM(H49:I49)</f>
        <v>13</v>
      </c>
      <c r="K49" s="209">
        <v>0</v>
      </c>
      <c r="L49" s="209">
        <v>0</v>
      </c>
      <c r="M49" s="211">
        <f>SUM(K49:L49)</f>
        <v>0</v>
      </c>
      <c r="N49" s="211">
        <f>SUM(H49,K49)</f>
        <v>7</v>
      </c>
      <c r="O49" s="211">
        <f>SUM(I49,L49)</f>
        <v>6</v>
      </c>
      <c r="P49" s="212">
        <f>SUM(N49:O49)</f>
        <v>13</v>
      </c>
    </row>
    <row r="50" spans="1:16" ht="13.5" thickBot="1">
      <c r="A50" s="219" t="s">
        <v>42</v>
      </c>
      <c r="B50" s="191" t="s">
        <v>33</v>
      </c>
      <c r="C50" s="83" t="s">
        <v>21</v>
      </c>
      <c r="D50" s="154"/>
      <c r="E50" s="201">
        <v>0</v>
      </c>
      <c r="F50" s="202">
        <v>0</v>
      </c>
      <c r="G50" s="202">
        <f>SUM(E50,F50)</f>
        <v>0</v>
      </c>
      <c r="H50" s="202">
        <v>0</v>
      </c>
      <c r="I50" s="202">
        <v>0</v>
      </c>
      <c r="J50" s="202">
        <f>SUM(I50,H50)</f>
        <v>0</v>
      </c>
      <c r="K50" s="202">
        <v>0</v>
      </c>
      <c r="L50" s="202">
        <v>0</v>
      </c>
      <c r="M50" s="202">
        <f>SUM(L50,K50)</f>
        <v>0</v>
      </c>
      <c r="N50" s="202">
        <f>SUM(H50,K50)</f>
        <v>0</v>
      </c>
      <c r="O50" s="202">
        <f>SUM(I50,L50)</f>
        <v>0</v>
      </c>
      <c r="P50" s="213">
        <f>SUM(O50,N50)</f>
        <v>0</v>
      </c>
    </row>
    <row r="51" spans="1:16" ht="13.5" thickBot="1">
      <c r="A51" s="536" t="s">
        <v>34</v>
      </c>
      <c r="B51" s="537"/>
      <c r="C51" s="539"/>
      <c r="D51" s="127"/>
      <c r="E51" s="214">
        <f>E49+E50</f>
        <v>0</v>
      </c>
      <c r="F51" s="215">
        <f aca="true" t="shared" si="11" ref="F51:P51">F49+F50</f>
        <v>0</v>
      </c>
      <c r="G51" s="215">
        <f t="shared" si="11"/>
        <v>0</v>
      </c>
      <c r="H51" s="215">
        <f t="shared" si="11"/>
        <v>7</v>
      </c>
      <c r="I51" s="215">
        <f t="shared" si="11"/>
        <v>6</v>
      </c>
      <c r="J51" s="215">
        <f t="shared" si="11"/>
        <v>13</v>
      </c>
      <c r="K51" s="215">
        <f t="shared" si="11"/>
        <v>0</v>
      </c>
      <c r="L51" s="215">
        <f t="shared" si="11"/>
        <v>0</v>
      </c>
      <c r="M51" s="215">
        <f t="shared" si="11"/>
        <v>0</v>
      </c>
      <c r="N51" s="215">
        <f t="shared" si="11"/>
        <v>7</v>
      </c>
      <c r="O51" s="215">
        <f t="shared" si="11"/>
        <v>6</v>
      </c>
      <c r="P51" s="216">
        <f t="shared" si="11"/>
        <v>13</v>
      </c>
    </row>
    <row r="52" spans="1:16" ht="13.5" thickBot="1">
      <c r="A52" s="34"/>
      <c r="B52" s="34"/>
      <c r="C52" s="34"/>
      <c r="D52" s="34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12.75">
      <c r="A53" s="16" t="s">
        <v>49</v>
      </c>
      <c r="B53" s="15"/>
      <c r="C53" s="15"/>
      <c r="D53" s="98"/>
      <c r="E53" s="155" t="s">
        <v>15</v>
      </c>
      <c r="F53" s="18" t="s">
        <v>16</v>
      </c>
      <c r="G53" s="18" t="s">
        <v>17</v>
      </c>
      <c r="H53" s="18" t="s">
        <v>15</v>
      </c>
      <c r="I53" s="18" t="s">
        <v>16</v>
      </c>
      <c r="J53" s="18" t="s">
        <v>17</v>
      </c>
      <c r="K53" s="18" t="s">
        <v>15</v>
      </c>
      <c r="L53" s="18" t="s">
        <v>16</v>
      </c>
      <c r="M53" s="18" t="s">
        <v>17</v>
      </c>
      <c r="N53" s="18" t="s">
        <v>15</v>
      </c>
      <c r="O53" s="18" t="s">
        <v>16</v>
      </c>
      <c r="P53" s="19" t="s">
        <v>17</v>
      </c>
    </row>
    <row r="54" spans="1:16" s="110" customFormat="1" ht="12.75">
      <c r="A54" s="482" t="s">
        <v>166</v>
      </c>
      <c r="B54" s="190" t="s">
        <v>50</v>
      </c>
      <c r="C54" s="102" t="s">
        <v>21</v>
      </c>
      <c r="D54" s="71"/>
      <c r="E54" s="199">
        <v>0</v>
      </c>
      <c r="F54" s="199">
        <v>0</v>
      </c>
      <c r="G54" s="197">
        <f>SUM(E54:F54)</f>
        <v>0</v>
      </c>
      <c r="H54" s="199">
        <v>0</v>
      </c>
      <c r="I54" s="199">
        <v>0</v>
      </c>
      <c r="J54" s="199">
        <f>SUM(H54:I54)</f>
        <v>0</v>
      </c>
      <c r="K54" s="199">
        <v>0</v>
      </c>
      <c r="L54" s="199">
        <v>0</v>
      </c>
      <c r="M54" s="278">
        <f>SUM(K54:L54)</f>
        <v>0</v>
      </c>
      <c r="N54" s="199">
        <f>SUM(H54,K54)</f>
        <v>0</v>
      </c>
      <c r="O54" s="199">
        <f>SUM(I54,L54)</f>
        <v>0</v>
      </c>
      <c r="P54" s="199">
        <f>SUM(N54:O54)</f>
        <v>0</v>
      </c>
    </row>
    <row r="55" spans="1:16" s="110" customFormat="1" ht="25.5">
      <c r="A55" s="255" t="s">
        <v>40</v>
      </c>
      <c r="B55" s="255" t="s">
        <v>41</v>
      </c>
      <c r="C55" s="52" t="s">
        <v>21</v>
      </c>
      <c r="D55" s="60"/>
      <c r="E55" s="259">
        <v>0</v>
      </c>
      <c r="F55" s="259">
        <v>0</v>
      </c>
      <c r="G55" s="260">
        <f>SUM(E55:F55)</f>
        <v>0</v>
      </c>
      <c r="H55" s="259">
        <v>0</v>
      </c>
      <c r="I55" s="259">
        <v>0</v>
      </c>
      <c r="J55" s="278">
        <f>SUM(H55:I55)</f>
        <v>0</v>
      </c>
      <c r="K55" s="259">
        <v>1</v>
      </c>
      <c r="L55" s="259">
        <v>4</v>
      </c>
      <c r="M55" s="278">
        <f>SUM(K55:L55)</f>
        <v>5</v>
      </c>
      <c r="N55" s="278">
        <f>SUM(H55,K55)</f>
        <v>1</v>
      </c>
      <c r="O55" s="278">
        <f>SUM(I55,L55)</f>
        <v>4</v>
      </c>
      <c r="P55" s="278">
        <f>SUM(N55:O55)</f>
        <v>5</v>
      </c>
    </row>
    <row r="56" spans="1:16" ht="13.5" thickBot="1">
      <c r="A56" s="590" t="s">
        <v>34</v>
      </c>
      <c r="B56" s="591"/>
      <c r="C56" s="591"/>
      <c r="D56" s="592"/>
      <c r="E56" s="340"/>
      <c r="F56" s="340">
        <f>SUM(F54,F55)</f>
        <v>0</v>
      </c>
      <c r="G56" s="340">
        <f>SUM(G54,G55)</f>
        <v>0</v>
      </c>
      <c r="H56" s="340">
        <f>SUM(H54,H55)</f>
        <v>0</v>
      </c>
      <c r="I56" s="340">
        <f>SUM(I54,I55)</f>
        <v>0</v>
      </c>
      <c r="J56" s="340">
        <f>SUM(J54:J55)</f>
        <v>0</v>
      </c>
      <c r="K56" s="340">
        <f>SUM(K54,K55)</f>
        <v>1</v>
      </c>
      <c r="L56" s="340">
        <f>SUM(L54,L55)</f>
        <v>4</v>
      </c>
      <c r="M56" s="340">
        <f>SUM(M54,M55)</f>
        <v>5</v>
      </c>
      <c r="N56" s="340">
        <f>SUM(N54,N55)</f>
        <v>1</v>
      </c>
      <c r="O56" s="340">
        <f>SUM(O54,O55)</f>
        <v>4</v>
      </c>
      <c r="P56" s="389">
        <f>SUM(P54:P55)</f>
        <v>5</v>
      </c>
    </row>
    <row r="57" spans="1:16" ht="13.5" thickBot="1">
      <c r="A57" s="555" t="s">
        <v>51</v>
      </c>
      <c r="B57" s="556"/>
      <c r="C57" s="556"/>
      <c r="D57" s="557"/>
      <c r="E57" s="226">
        <f>SUM(E29,E51,E45,E56)</f>
        <v>909</v>
      </c>
      <c r="F57" s="226">
        <f>SUM(F29,F51,F45,F56)</f>
        <v>558</v>
      </c>
      <c r="G57" s="226">
        <f>SUM(G29,G51,G45,G56)</f>
        <v>1467</v>
      </c>
      <c r="H57" s="226">
        <f>SUM(H29,H51,H45,H56)</f>
        <v>743</v>
      </c>
      <c r="I57" s="226">
        <f>SUM(I29,I51,I45,I56)</f>
        <v>520</v>
      </c>
      <c r="J57" s="226">
        <f>SUM(J29,J51,J45,J56)</f>
        <v>1263</v>
      </c>
      <c r="K57" s="226">
        <f>SUM(K29,K51,K45,K56)</f>
        <v>2958</v>
      </c>
      <c r="L57" s="226">
        <f>SUM(L29,L51,L45,L56)</f>
        <v>2324</v>
      </c>
      <c r="M57" s="226">
        <f>SUM(M29,M51,M45,M56)</f>
        <v>5282</v>
      </c>
      <c r="N57" s="226">
        <f>SUM(N29,N51,N45,N56)</f>
        <v>3701</v>
      </c>
      <c r="O57" s="226">
        <f>SUM(O29,O51,O45,O56)</f>
        <v>2844</v>
      </c>
      <c r="P57" s="227">
        <f>SUM(P29,P51,P45,P56)</f>
        <v>6545</v>
      </c>
    </row>
    <row r="58" spans="1:16" ht="13.5" thickBot="1">
      <c r="A58" s="48"/>
      <c r="B58" s="48"/>
      <c r="C58" s="48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ht="13.5" thickBot="1">
      <c r="A59" s="540" t="s">
        <v>52</v>
      </c>
      <c r="B59" s="541"/>
      <c r="C59" s="541"/>
      <c r="D59" s="541"/>
      <c r="E59" s="541"/>
      <c r="F59" s="541"/>
      <c r="G59" s="542"/>
      <c r="H59" s="533" t="s">
        <v>6</v>
      </c>
      <c r="I59" s="534"/>
      <c r="J59" s="534"/>
      <c r="K59" s="534"/>
      <c r="L59" s="534"/>
      <c r="M59" s="534"/>
      <c r="N59" s="534"/>
      <c r="O59" s="534"/>
      <c r="P59" s="535"/>
    </row>
    <row r="60" spans="1:16" ht="13.5" thickBot="1">
      <c r="A60" s="12" t="s">
        <v>7</v>
      </c>
      <c r="B60" s="13" t="s">
        <v>53</v>
      </c>
      <c r="C60" s="14" t="s">
        <v>9</v>
      </c>
      <c r="D60" s="22"/>
      <c r="E60" s="530" t="s">
        <v>10</v>
      </c>
      <c r="F60" s="530"/>
      <c r="G60" s="530"/>
      <c r="H60" s="544" t="s">
        <v>11</v>
      </c>
      <c r="I60" s="530"/>
      <c r="J60" s="530"/>
      <c r="K60" s="530" t="s">
        <v>12</v>
      </c>
      <c r="L60" s="530"/>
      <c r="M60" s="530"/>
      <c r="N60" s="530" t="s">
        <v>13</v>
      </c>
      <c r="O60" s="530"/>
      <c r="P60" s="543"/>
    </row>
    <row r="61" spans="1:16" ht="13.5" thickBot="1">
      <c r="A61" s="21" t="s">
        <v>14</v>
      </c>
      <c r="B61" s="22"/>
      <c r="C61" s="22"/>
      <c r="D61" s="22"/>
      <c r="E61" s="23" t="s">
        <v>15</v>
      </c>
      <c r="F61" s="23" t="s">
        <v>16</v>
      </c>
      <c r="G61" s="23" t="s">
        <v>17</v>
      </c>
      <c r="H61" s="23" t="s">
        <v>15</v>
      </c>
      <c r="I61" s="23" t="s">
        <v>16</v>
      </c>
      <c r="J61" s="23" t="s">
        <v>17</v>
      </c>
      <c r="K61" s="23" t="s">
        <v>15</v>
      </c>
      <c r="L61" s="23" t="s">
        <v>16</v>
      </c>
      <c r="M61" s="23" t="s">
        <v>17</v>
      </c>
      <c r="N61" s="23" t="s">
        <v>15</v>
      </c>
      <c r="O61" s="23" t="s">
        <v>16</v>
      </c>
      <c r="P61" s="24" t="s">
        <v>17</v>
      </c>
    </row>
    <row r="62" spans="1:16" ht="12.75">
      <c r="A62" s="228" t="s">
        <v>169</v>
      </c>
      <c r="B62" s="229" t="s">
        <v>55</v>
      </c>
      <c r="C62" s="138" t="s">
        <v>21</v>
      </c>
      <c r="D62" s="138"/>
      <c r="E62" s="236">
        <v>9</v>
      </c>
      <c r="F62" s="236">
        <v>19</v>
      </c>
      <c r="G62" s="237">
        <f aca="true" t="shared" si="12" ref="G62:G67">SUM(E62:F62)</f>
        <v>28</v>
      </c>
      <c r="H62" s="236">
        <v>10</v>
      </c>
      <c r="I62" s="236">
        <v>24</v>
      </c>
      <c r="J62" s="237">
        <f aca="true" t="shared" si="13" ref="J62:J67">SUM(H62:I62)</f>
        <v>34</v>
      </c>
      <c r="K62" s="236">
        <v>27</v>
      </c>
      <c r="L62" s="236">
        <v>35</v>
      </c>
      <c r="M62" s="237">
        <f aca="true" t="shared" si="14" ref="M62:M67">SUM(K62:L62)</f>
        <v>62</v>
      </c>
      <c r="N62" s="238">
        <f aca="true" t="shared" si="15" ref="N62:O65">SUM(H62,K62)</f>
        <v>37</v>
      </c>
      <c r="O62" s="238">
        <f t="shared" si="15"/>
        <v>59</v>
      </c>
      <c r="P62" s="239">
        <f aca="true" t="shared" si="16" ref="P62:P67">SUM(N62:O62)</f>
        <v>96</v>
      </c>
    </row>
    <row r="63" spans="1:16" s="126" customFormat="1" ht="25.5">
      <c r="A63" s="230" t="s">
        <v>192</v>
      </c>
      <c r="B63" s="231" t="s">
        <v>191</v>
      </c>
      <c r="C63" s="124" t="s">
        <v>21</v>
      </c>
      <c r="D63" s="125"/>
      <c r="E63" s="240">
        <v>0</v>
      </c>
      <c r="F63" s="240">
        <v>0</v>
      </c>
      <c r="G63" s="240">
        <f t="shared" si="12"/>
        <v>0</v>
      </c>
      <c r="H63" s="240">
        <v>0</v>
      </c>
      <c r="I63" s="241">
        <v>0</v>
      </c>
      <c r="J63" s="240">
        <f t="shared" si="13"/>
        <v>0</v>
      </c>
      <c r="K63" s="241">
        <v>379</v>
      </c>
      <c r="L63" s="241">
        <v>360</v>
      </c>
      <c r="M63" s="240">
        <f t="shared" si="14"/>
        <v>739</v>
      </c>
      <c r="N63" s="241">
        <f t="shared" si="15"/>
        <v>379</v>
      </c>
      <c r="O63" s="241">
        <f t="shared" si="15"/>
        <v>360</v>
      </c>
      <c r="P63" s="242">
        <f t="shared" si="16"/>
        <v>739</v>
      </c>
    </row>
    <row r="64" spans="1:16" s="126" customFormat="1" ht="12.75">
      <c r="A64" s="230" t="s">
        <v>54</v>
      </c>
      <c r="B64" s="231" t="s">
        <v>55</v>
      </c>
      <c r="C64" s="124" t="s">
        <v>21</v>
      </c>
      <c r="D64" s="125"/>
      <c r="E64" s="240">
        <v>276</v>
      </c>
      <c r="F64" s="240">
        <v>324</v>
      </c>
      <c r="G64" s="240">
        <f t="shared" si="12"/>
        <v>600</v>
      </c>
      <c r="H64" s="243">
        <v>69</v>
      </c>
      <c r="I64" s="243">
        <v>63</v>
      </c>
      <c r="J64" s="240">
        <f t="shared" si="13"/>
        <v>132</v>
      </c>
      <c r="K64" s="243">
        <v>128</v>
      </c>
      <c r="L64" s="243">
        <v>106</v>
      </c>
      <c r="M64" s="240">
        <f t="shared" si="14"/>
        <v>234</v>
      </c>
      <c r="N64" s="241">
        <f t="shared" si="15"/>
        <v>197</v>
      </c>
      <c r="O64" s="241">
        <f t="shared" si="15"/>
        <v>169</v>
      </c>
      <c r="P64" s="242">
        <f t="shared" si="16"/>
        <v>366</v>
      </c>
    </row>
    <row r="65" spans="1:16" s="126" customFormat="1" ht="38.25">
      <c r="A65" s="230" t="s">
        <v>190</v>
      </c>
      <c r="B65" s="231" t="s">
        <v>189</v>
      </c>
      <c r="C65" s="124" t="s">
        <v>21</v>
      </c>
      <c r="D65" s="125"/>
      <c r="E65" s="240">
        <v>0</v>
      </c>
      <c r="F65" s="240">
        <v>0</v>
      </c>
      <c r="G65" s="240">
        <f>SUM(E65:F65)</f>
        <v>0</v>
      </c>
      <c r="H65" s="240">
        <v>0</v>
      </c>
      <c r="I65" s="241">
        <v>0</v>
      </c>
      <c r="J65" s="240">
        <v>0</v>
      </c>
      <c r="K65" s="241">
        <v>296</v>
      </c>
      <c r="L65" s="241">
        <v>106</v>
      </c>
      <c r="M65" s="240">
        <f t="shared" si="14"/>
        <v>402</v>
      </c>
      <c r="N65" s="241">
        <f t="shared" si="15"/>
        <v>296</v>
      </c>
      <c r="O65" s="241">
        <f t="shared" si="15"/>
        <v>106</v>
      </c>
      <c r="P65" s="242">
        <f t="shared" si="16"/>
        <v>402</v>
      </c>
    </row>
    <row r="66" spans="1:16" ht="25.5">
      <c r="A66" s="232" t="s">
        <v>56</v>
      </c>
      <c r="B66" s="233" t="s">
        <v>57</v>
      </c>
      <c r="C66" s="52" t="s">
        <v>21</v>
      </c>
      <c r="D66" s="60"/>
      <c r="E66" s="244">
        <v>81</v>
      </c>
      <c r="F66" s="244">
        <v>38</v>
      </c>
      <c r="G66" s="245">
        <f t="shared" si="12"/>
        <v>119</v>
      </c>
      <c r="H66" s="244">
        <v>37</v>
      </c>
      <c r="I66" s="244">
        <v>15</v>
      </c>
      <c r="J66" s="245">
        <f t="shared" si="13"/>
        <v>52</v>
      </c>
      <c r="K66" s="244">
        <v>41</v>
      </c>
      <c r="L66" s="244">
        <v>32</v>
      </c>
      <c r="M66" s="245">
        <f t="shared" si="14"/>
        <v>73</v>
      </c>
      <c r="N66" s="244">
        <f>SUM(H66,K66)</f>
        <v>78</v>
      </c>
      <c r="O66" s="244">
        <f>I66+L66</f>
        <v>47</v>
      </c>
      <c r="P66" s="246">
        <f t="shared" si="16"/>
        <v>125</v>
      </c>
    </row>
    <row r="67" spans="1:16" s="110" customFormat="1" ht="26.25" thickBot="1">
      <c r="A67" s="234" t="s">
        <v>56</v>
      </c>
      <c r="B67" s="235" t="s">
        <v>57</v>
      </c>
      <c r="C67" s="157" t="s">
        <v>128</v>
      </c>
      <c r="D67" s="135"/>
      <c r="E67" s="247">
        <v>35</v>
      </c>
      <c r="F67" s="247">
        <v>15</v>
      </c>
      <c r="G67" s="248">
        <f t="shared" si="12"/>
        <v>50</v>
      </c>
      <c r="H67" s="247">
        <v>0</v>
      </c>
      <c r="I67" s="247">
        <v>0</v>
      </c>
      <c r="J67" s="248">
        <f t="shared" si="13"/>
        <v>0</v>
      </c>
      <c r="K67" s="247">
        <v>48</v>
      </c>
      <c r="L67" s="247">
        <v>20</v>
      </c>
      <c r="M67" s="248">
        <f t="shared" si="14"/>
        <v>68</v>
      </c>
      <c r="N67" s="247">
        <f>SUM(H67,K67)</f>
        <v>48</v>
      </c>
      <c r="O67" s="247">
        <f>I67+L67</f>
        <v>20</v>
      </c>
      <c r="P67" s="249">
        <f t="shared" si="16"/>
        <v>68</v>
      </c>
    </row>
    <row r="68" spans="1:16" ht="13.5" thickBot="1">
      <c r="A68" s="536" t="s">
        <v>34</v>
      </c>
      <c r="B68" s="537"/>
      <c r="C68" s="537"/>
      <c r="D68" s="539"/>
      <c r="E68" s="250">
        <f>SUM(E62:E67)</f>
        <v>401</v>
      </c>
      <c r="F68" s="250">
        <f>SUM(F62:F67)</f>
        <v>396</v>
      </c>
      <c r="G68" s="250">
        <f>SUM(G62:G67)</f>
        <v>797</v>
      </c>
      <c r="H68" s="250">
        <f>SUM(H62:H67)</f>
        <v>116</v>
      </c>
      <c r="I68" s="250">
        <f aca="true" t="shared" si="17" ref="I68:N68">SUM(I62:I67)</f>
        <v>102</v>
      </c>
      <c r="J68" s="250">
        <f t="shared" si="17"/>
        <v>218</v>
      </c>
      <c r="K68" s="250">
        <f t="shared" si="17"/>
        <v>919</v>
      </c>
      <c r="L68" s="250">
        <f t="shared" si="17"/>
        <v>659</v>
      </c>
      <c r="M68" s="250">
        <f t="shared" si="17"/>
        <v>1578</v>
      </c>
      <c r="N68" s="250">
        <f t="shared" si="17"/>
        <v>1035</v>
      </c>
      <c r="O68" s="250">
        <f>SUM(O62:O67)</f>
        <v>761</v>
      </c>
      <c r="P68" s="251">
        <f>SUM(P62:P67)</f>
        <v>1796</v>
      </c>
    </row>
    <row r="69" spans="1:16" ht="13.5" thickBot="1">
      <c r="A69" s="34"/>
      <c r="B69" s="34"/>
      <c r="C69" s="34"/>
      <c r="D69" s="34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  <row r="70" spans="1:16" ht="13.5" thickBot="1">
      <c r="A70" s="100" t="s">
        <v>47</v>
      </c>
      <c r="B70" s="25"/>
      <c r="C70" s="27"/>
      <c r="D70" s="27"/>
      <c r="E70" s="23" t="s">
        <v>15</v>
      </c>
      <c r="F70" s="23" t="s">
        <v>16</v>
      </c>
      <c r="G70" s="23" t="s">
        <v>17</v>
      </c>
      <c r="H70" s="23" t="s">
        <v>15</v>
      </c>
      <c r="I70" s="23" t="s">
        <v>16</v>
      </c>
      <c r="J70" s="23" t="s">
        <v>17</v>
      </c>
      <c r="K70" s="23" t="s">
        <v>15</v>
      </c>
      <c r="L70" s="23" t="s">
        <v>16</v>
      </c>
      <c r="M70" s="23" t="s">
        <v>17</v>
      </c>
      <c r="N70" s="23" t="s">
        <v>15</v>
      </c>
      <c r="O70" s="23" t="s">
        <v>16</v>
      </c>
      <c r="P70" s="24" t="s">
        <v>17</v>
      </c>
    </row>
    <row r="71" spans="1:16" ht="12.75">
      <c r="A71" s="252" t="s">
        <v>58</v>
      </c>
      <c r="B71" s="253" t="s">
        <v>55</v>
      </c>
      <c r="C71" s="99" t="s">
        <v>21</v>
      </c>
      <c r="D71" s="57"/>
      <c r="E71" s="256">
        <v>0</v>
      </c>
      <c r="F71" s="256">
        <v>0</v>
      </c>
      <c r="G71" s="257">
        <v>0</v>
      </c>
      <c r="H71" s="256">
        <v>0</v>
      </c>
      <c r="I71" s="256">
        <v>0</v>
      </c>
      <c r="J71" s="257">
        <f>SUM(H71+I71)</f>
        <v>0</v>
      </c>
      <c r="K71" s="256">
        <v>0</v>
      </c>
      <c r="L71" s="256">
        <v>0</v>
      </c>
      <c r="M71" s="257">
        <f aca="true" t="shared" si="18" ref="M71:M81">SUM(K71:L71)</f>
        <v>0</v>
      </c>
      <c r="N71" s="256">
        <v>0</v>
      </c>
      <c r="O71" s="256">
        <v>0</v>
      </c>
      <c r="P71" s="258">
        <f aca="true" t="shared" si="19" ref="P71:P81">SUM(N71:O71)</f>
        <v>0</v>
      </c>
    </row>
    <row r="72" spans="1:16" ht="25.5">
      <c r="A72" s="254" t="s">
        <v>59</v>
      </c>
      <c r="B72" s="255" t="s">
        <v>55</v>
      </c>
      <c r="C72" s="52" t="s">
        <v>21</v>
      </c>
      <c r="D72" s="51"/>
      <c r="E72" s="259">
        <v>0</v>
      </c>
      <c r="F72" s="259">
        <v>0</v>
      </c>
      <c r="G72" s="260">
        <f aca="true" t="shared" si="20" ref="G72:G81">SUM(E72:F72)</f>
        <v>0</v>
      </c>
      <c r="H72" s="259">
        <v>0</v>
      </c>
      <c r="I72" s="259">
        <v>0</v>
      </c>
      <c r="J72" s="260">
        <v>0</v>
      </c>
      <c r="K72" s="259">
        <v>0</v>
      </c>
      <c r="L72" s="259">
        <v>0</v>
      </c>
      <c r="M72" s="260">
        <f t="shared" si="18"/>
        <v>0</v>
      </c>
      <c r="N72" s="259">
        <v>0</v>
      </c>
      <c r="O72" s="259">
        <v>0</v>
      </c>
      <c r="P72" s="261">
        <f t="shared" si="19"/>
        <v>0</v>
      </c>
    </row>
    <row r="73" spans="1:16" ht="12.75">
      <c r="A73" s="254" t="s">
        <v>60</v>
      </c>
      <c r="B73" s="255" t="s">
        <v>55</v>
      </c>
      <c r="C73" s="52" t="s">
        <v>21</v>
      </c>
      <c r="D73" s="51"/>
      <c r="E73" s="259">
        <v>0</v>
      </c>
      <c r="F73" s="259">
        <v>0</v>
      </c>
      <c r="G73" s="260">
        <f t="shared" si="20"/>
        <v>0</v>
      </c>
      <c r="H73" s="259">
        <v>0</v>
      </c>
      <c r="I73" s="259">
        <v>0</v>
      </c>
      <c r="J73" s="260">
        <f aca="true" t="shared" si="21" ref="J73:J81">SUM(H73,I73)</f>
        <v>0</v>
      </c>
      <c r="K73" s="259">
        <v>7</v>
      </c>
      <c r="L73" s="259">
        <v>7</v>
      </c>
      <c r="M73" s="260">
        <f t="shared" si="18"/>
        <v>14</v>
      </c>
      <c r="N73" s="259">
        <f aca="true" t="shared" si="22" ref="N73:N81">SUM(H73,K73)</f>
        <v>7</v>
      </c>
      <c r="O73" s="259">
        <f aca="true" t="shared" si="23" ref="O73:O81">I73+L73</f>
        <v>7</v>
      </c>
      <c r="P73" s="261">
        <f t="shared" si="19"/>
        <v>14</v>
      </c>
    </row>
    <row r="74" spans="1:16" ht="12.75">
      <c r="A74" s="254" t="s">
        <v>61</v>
      </c>
      <c r="B74" s="255" t="s">
        <v>55</v>
      </c>
      <c r="C74" s="52" t="s">
        <v>21</v>
      </c>
      <c r="D74" s="51"/>
      <c r="E74" s="259">
        <v>0</v>
      </c>
      <c r="F74" s="259">
        <v>0</v>
      </c>
      <c r="G74" s="260">
        <v>0</v>
      </c>
      <c r="H74" s="259">
        <v>0</v>
      </c>
      <c r="I74" s="259">
        <v>0</v>
      </c>
      <c r="J74" s="260">
        <f t="shared" si="21"/>
        <v>0</v>
      </c>
      <c r="K74" s="259">
        <v>13</v>
      </c>
      <c r="L74" s="259">
        <v>2</v>
      </c>
      <c r="M74" s="260">
        <f t="shared" si="18"/>
        <v>15</v>
      </c>
      <c r="N74" s="259">
        <f t="shared" si="22"/>
        <v>13</v>
      </c>
      <c r="O74" s="259">
        <f t="shared" si="23"/>
        <v>2</v>
      </c>
      <c r="P74" s="261">
        <f t="shared" si="19"/>
        <v>15</v>
      </c>
    </row>
    <row r="75" spans="1:16" ht="12.75">
      <c r="A75" s="254" t="s">
        <v>62</v>
      </c>
      <c r="B75" s="255" t="s">
        <v>55</v>
      </c>
      <c r="C75" s="52" t="s">
        <v>21</v>
      </c>
      <c r="D75" s="51"/>
      <c r="E75" s="259">
        <v>0</v>
      </c>
      <c r="F75" s="259">
        <v>0</v>
      </c>
      <c r="G75" s="260">
        <f t="shared" si="20"/>
        <v>0</v>
      </c>
      <c r="H75" s="259">
        <v>0</v>
      </c>
      <c r="I75" s="259">
        <v>0</v>
      </c>
      <c r="J75" s="260">
        <f t="shared" si="21"/>
        <v>0</v>
      </c>
      <c r="K75" s="259">
        <v>5</v>
      </c>
      <c r="L75" s="259">
        <v>6</v>
      </c>
      <c r="M75" s="260">
        <f t="shared" si="18"/>
        <v>11</v>
      </c>
      <c r="N75" s="259">
        <f>SUM(H75,K75)</f>
        <v>5</v>
      </c>
      <c r="O75" s="259">
        <f>I75+L75</f>
        <v>6</v>
      </c>
      <c r="P75" s="261">
        <f t="shared" si="19"/>
        <v>11</v>
      </c>
    </row>
    <row r="76" spans="1:16" ht="12.75">
      <c r="A76" s="254" t="s">
        <v>63</v>
      </c>
      <c r="B76" s="255" t="s">
        <v>55</v>
      </c>
      <c r="C76" s="52" t="s">
        <v>21</v>
      </c>
      <c r="D76" s="51"/>
      <c r="E76" s="259">
        <v>0</v>
      </c>
      <c r="F76" s="259">
        <v>0</v>
      </c>
      <c r="G76" s="260">
        <f t="shared" si="20"/>
        <v>0</v>
      </c>
      <c r="H76" s="259">
        <v>0</v>
      </c>
      <c r="I76" s="259">
        <v>0</v>
      </c>
      <c r="J76" s="260">
        <f t="shared" si="21"/>
        <v>0</v>
      </c>
      <c r="K76" s="259">
        <v>5</v>
      </c>
      <c r="L76" s="259">
        <v>8</v>
      </c>
      <c r="M76" s="260">
        <f t="shared" si="18"/>
        <v>13</v>
      </c>
      <c r="N76" s="259">
        <f t="shared" si="22"/>
        <v>5</v>
      </c>
      <c r="O76" s="259">
        <f t="shared" si="23"/>
        <v>8</v>
      </c>
      <c r="P76" s="261">
        <f t="shared" si="19"/>
        <v>13</v>
      </c>
    </row>
    <row r="77" spans="1:16" ht="12.75">
      <c r="A77" s="254" t="s">
        <v>64</v>
      </c>
      <c r="B77" s="255" t="s">
        <v>55</v>
      </c>
      <c r="C77" s="52" t="s">
        <v>21</v>
      </c>
      <c r="D77" s="51"/>
      <c r="E77" s="259">
        <v>0</v>
      </c>
      <c r="F77" s="259">
        <v>0</v>
      </c>
      <c r="G77" s="260">
        <f t="shared" si="20"/>
        <v>0</v>
      </c>
      <c r="H77" s="259">
        <v>0</v>
      </c>
      <c r="I77" s="259">
        <v>0</v>
      </c>
      <c r="J77" s="260">
        <f t="shared" si="21"/>
        <v>0</v>
      </c>
      <c r="K77" s="259">
        <v>4</v>
      </c>
      <c r="L77" s="259">
        <v>6</v>
      </c>
      <c r="M77" s="260">
        <f t="shared" si="18"/>
        <v>10</v>
      </c>
      <c r="N77" s="259">
        <f t="shared" si="22"/>
        <v>4</v>
      </c>
      <c r="O77" s="259">
        <f t="shared" si="23"/>
        <v>6</v>
      </c>
      <c r="P77" s="261">
        <f t="shared" si="19"/>
        <v>10</v>
      </c>
    </row>
    <row r="78" spans="1:16" ht="12.75">
      <c r="A78" s="254" t="s">
        <v>65</v>
      </c>
      <c r="B78" s="255" t="s">
        <v>55</v>
      </c>
      <c r="C78" s="52" t="s">
        <v>21</v>
      </c>
      <c r="D78" s="51"/>
      <c r="E78" s="259">
        <v>0</v>
      </c>
      <c r="F78" s="259">
        <v>0</v>
      </c>
      <c r="G78" s="260">
        <f t="shared" si="20"/>
        <v>0</v>
      </c>
      <c r="H78" s="259">
        <v>0</v>
      </c>
      <c r="I78" s="259">
        <v>0</v>
      </c>
      <c r="J78" s="260">
        <f t="shared" si="21"/>
        <v>0</v>
      </c>
      <c r="K78" s="259">
        <v>4</v>
      </c>
      <c r="L78" s="259">
        <v>5</v>
      </c>
      <c r="M78" s="260">
        <f t="shared" si="18"/>
        <v>9</v>
      </c>
      <c r="N78" s="259">
        <f t="shared" si="22"/>
        <v>4</v>
      </c>
      <c r="O78" s="259">
        <f t="shared" si="23"/>
        <v>5</v>
      </c>
      <c r="P78" s="261">
        <f t="shared" si="19"/>
        <v>9</v>
      </c>
    </row>
    <row r="79" spans="1:16" ht="12.75">
      <c r="A79" s="254" t="s">
        <v>66</v>
      </c>
      <c r="B79" s="255" t="s">
        <v>55</v>
      </c>
      <c r="C79" s="52" t="s">
        <v>21</v>
      </c>
      <c r="D79" s="51"/>
      <c r="E79" s="259">
        <v>0</v>
      </c>
      <c r="F79" s="259">
        <v>0</v>
      </c>
      <c r="G79" s="260">
        <f t="shared" si="20"/>
        <v>0</v>
      </c>
      <c r="H79" s="259">
        <v>0</v>
      </c>
      <c r="I79" s="259">
        <v>0</v>
      </c>
      <c r="J79" s="260">
        <f t="shared" si="21"/>
        <v>0</v>
      </c>
      <c r="K79" s="259">
        <v>8</v>
      </c>
      <c r="L79" s="259">
        <v>8</v>
      </c>
      <c r="M79" s="260">
        <f t="shared" si="18"/>
        <v>16</v>
      </c>
      <c r="N79" s="259">
        <f t="shared" si="22"/>
        <v>8</v>
      </c>
      <c r="O79" s="259">
        <f t="shared" si="23"/>
        <v>8</v>
      </c>
      <c r="P79" s="261">
        <f t="shared" si="19"/>
        <v>16</v>
      </c>
    </row>
    <row r="80" spans="1:16" ht="25.5">
      <c r="A80" s="254" t="s">
        <v>67</v>
      </c>
      <c r="B80" s="255" t="s">
        <v>57</v>
      </c>
      <c r="C80" s="52" t="s">
        <v>21</v>
      </c>
      <c r="D80" s="51"/>
      <c r="E80" s="259">
        <v>0</v>
      </c>
      <c r="F80" s="259">
        <v>0</v>
      </c>
      <c r="G80" s="260">
        <f t="shared" si="20"/>
        <v>0</v>
      </c>
      <c r="H80" s="259">
        <v>0</v>
      </c>
      <c r="I80" s="259">
        <v>0</v>
      </c>
      <c r="J80" s="260">
        <f t="shared" si="21"/>
        <v>0</v>
      </c>
      <c r="K80" s="259">
        <v>0</v>
      </c>
      <c r="L80" s="259">
        <v>0</v>
      </c>
      <c r="M80" s="260">
        <v>0</v>
      </c>
      <c r="N80" s="259">
        <f t="shared" si="22"/>
        <v>0</v>
      </c>
      <c r="O80" s="259">
        <f t="shared" si="23"/>
        <v>0</v>
      </c>
      <c r="P80" s="261">
        <f t="shared" si="19"/>
        <v>0</v>
      </c>
    </row>
    <row r="81" spans="1:16" ht="13.5" thickBot="1">
      <c r="A81" s="220" t="s">
        <v>68</v>
      </c>
      <c r="B81" s="188" t="s">
        <v>55</v>
      </c>
      <c r="C81" s="54" t="s">
        <v>21</v>
      </c>
      <c r="D81" s="55"/>
      <c r="E81" s="262">
        <v>0</v>
      </c>
      <c r="F81" s="262">
        <v>0</v>
      </c>
      <c r="G81" s="263">
        <f t="shared" si="20"/>
        <v>0</v>
      </c>
      <c r="H81" s="262">
        <v>0</v>
      </c>
      <c r="I81" s="262">
        <v>0</v>
      </c>
      <c r="J81" s="263">
        <f t="shared" si="21"/>
        <v>0</v>
      </c>
      <c r="K81" s="262">
        <v>9</v>
      </c>
      <c r="L81" s="262">
        <v>2</v>
      </c>
      <c r="M81" s="263">
        <f t="shared" si="18"/>
        <v>11</v>
      </c>
      <c r="N81" s="259">
        <f t="shared" si="22"/>
        <v>9</v>
      </c>
      <c r="O81" s="259">
        <f t="shared" si="23"/>
        <v>2</v>
      </c>
      <c r="P81" s="264">
        <f t="shared" si="19"/>
        <v>11</v>
      </c>
    </row>
    <row r="82" spans="1:16" ht="13.5" thickBot="1">
      <c r="A82" s="536" t="s">
        <v>34</v>
      </c>
      <c r="B82" s="537"/>
      <c r="C82" s="537"/>
      <c r="D82" s="539"/>
      <c r="E82" s="250">
        <f>SUM(E71:E81)</f>
        <v>0</v>
      </c>
      <c r="F82" s="250">
        <f aca="true" t="shared" si="24" ref="F82:P82">SUM(F71:F81)</f>
        <v>0</v>
      </c>
      <c r="G82" s="250">
        <f t="shared" si="24"/>
        <v>0</v>
      </c>
      <c r="H82" s="250">
        <f t="shared" si="24"/>
        <v>0</v>
      </c>
      <c r="I82" s="250">
        <f t="shared" si="24"/>
        <v>0</v>
      </c>
      <c r="J82" s="250">
        <f t="shared" si="24"/>
        <v>0</v>
      </c>
      <c r="K82" s="250">
        <f t="shared" si="24"/>
        <v>55</v>
      </c>
      <c r="L82" s="250">
        <f t="shared" si="24"/>
        <v>44</v>
      </c>
      <c r="M82" s="250">
        <f t="shared" si="24"/>
        <v>99</v>
      </c>
      <c r="N82" s="250">
        <f t="shared" si="24"/>
        <v>55</v>
      </c>
      <c r="O82" s="250">
        <f t="shared" si="24"/>
        <v>44</v>
      </c>
      <c r="P82" s="251">
        <f t="shared" si="24"/>
        <v>99</v>
      </c>
    </row>
    <row r="83" spans="1:16" ht="12.75">
      <c r="A83" s="34"/>
      <c r="B83" s="34"/>
      <c r="C83" s="34"/>
      <c r="D83" s="34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</row>
    <row r="84" spans="1:16" ht="12.75">
      <c r="A84" s="34"/>
      <c r="B84" s="34"/>
      <c r="C84" s="34"/>
      <c r="D84" s="34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</row>
    <row r="85" spans="1:16" ht="12.75">
      <c r="A85" s="34"/>
      <c r="B85" s="34"/>
      <c r="C85" s="34"/>
      <c r="D85" s="34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</row>
    <row r="86" spans="1:16" ht="12.75">
      <c r="A86" s="34"/>
      <c r="B86" s="34"/>
      <c r="C86" s="34"/>
      <c r="D86" s="34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</row>
    <row r="87" spans="1:16" ht="12.75">
      <c r="A87" s="34"/>
      <c r="B87" s="34"/>
      <c r="C87" s="34"/>
      <c r="D87" s="34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</row>
    <row r="88" spans="1:16" ht="13.5" thickBot="1">
      <c r="A88" s="34"/>
      <c r="B88" s="35"/>
      <c r="C88" s="35"/>
      <c r="D88" s="35"/>
      <c r="E88" s="36"/>
      <c r="F88" s="36"/>
      <c r="G88" s="36"/>
      <c r="H88" s="36"/>
      <c r="I88" s="36"/>
      <c r="J88" s="56"/>
      <c r="K88" s="37"/>
      <c r="L88" s="37"/>
      <c r="M88" s="37"/>
      <c r="N88" s="37"/>
      <c r="O88" s="37"/>
      <c r="P88" s="37"/>
    </row>
    <row r="89" spans="1:16" ht="13.5" thickBot="1">
      <c r="A89" s="436" t="s">
        <v>35</v>
      </c>
      <c r="B89" s="22"/>
      <c r="C89" s="22"/>
      <c r="D89" s="22"/>
      <c r="E89" s="23" t="s">
        <v>15</v>
      </c>
      <c r="F89" s="23" t="s">
        <v>16</v>
      </c>
      <c r="G89" s="23" t="s">
        <v>17</v>
      </c>
      <c r="H89" s="23" t="s">
        <v>15</v>
      </c>
      <c r="I89" s="23" t="s">
        <v>16</v>
      </c>
      <c r="J89" s="23" t="s">
        <v>17</v>
      </c>
      <c r="K89" s="23" t="s">
        <v>15</v>
      </c>
      <c r="L89" s="23" t="s">
        <v>16</v>
      </c>
      <c r="M89" s="23" t="s">
        <v>17</v>
      </c>
      <c r="N89" s="23" t="s">
        <v>15</v>
      </c>
      <c r="O89" s="23" t="s">
        <v>16</v>
      </c>
      <c r="P89" s="24" t="s">
        <v>17</v>
      </c>
    </row>
    <row r="90" spans="1:16" ht="15.75" customHeight="1">
      <c r="A90" s="270" t="s">
        <v>203</v>
      </c>
      <c r="B90" s="271" t="s">
        <v>55</v>
      </c>
      <c r="C90" s="52" t="s">
        <v>21</v>
      </c>
      <c r="D90" s="57"/>
      <c r="E90" s="257">
        <v>0</v>
      </c>
      <c r="F90" s="257">
        <v>0</v>
      </c>
      <c r="G90" s="257">
        <f>SUM(E90:F90)</f>
        <v>0</v>
      </c>
      <c r="H90" s="257">
        <v>0</v>
      </c>
      <c r="I90" s="257">
        <v>0</v>
      </c>
      <c r="J90" s="260">
        <v>0</v>
      </c>
      <c r="K90" s="259">
        <v>11</v>
      </c>
      <c r="L90" s="259">
        <v>21</v>
      </c>
      <c r="M90" s="260">
        <v>1</v>
      </c>
      <c r="N90" s="259">
        <f>SUM(H90,K90)</f>
        <v>11</v>
      </c>
      <c r="O90" s="259">
        <f>SUM(I90,L90)</f>
        <v>21</v>
      </c>
      <c r="P90" s="261">
        <f>SUM(N90:O90)</f>
        <v>32</v>
      </c>
    </row>
    <row r="91" spans="1:16" ht="24.75" thickBot="1">
      <c r="A91" s="272" t="s">
        <v>69</v>
      </c>
      <c r="B91" s="273" t="s">
        <v>57</v>
      </c>
      <c r="C91" s="52" t="s">
        <v>21</v>
      </c>
      <c r="D91" s="51"/>
      <c r="E91" s="265">
        <v>0</v>
      </c>
      <c r="F91" s="265">
        <v>0</v>
      </c>
      <c r="G91" s="257">
        <f>SUM(E91:F91)</f>
        <v>0</v>
      </c>
      <c r="H91" s="259">
        <v>4</v>
      </c>
      <c r="I91" s="259">
        <v>3</v>
      </c>
      <c r="J91" s="257">
        <f>SUM(H91:I91)</f>
        <v>7</v>
      </c>
      <c r="K91" s="259">
        <v>2</v>
      </c>
      <c r="L91" s="259">
        <v>4</v>
      </c>
      <c r="M91" s="257">
        <f>SUM(K91:L91)</f>
        <v>6</v>
      </c>
      <c r="N91" s="259">
        <f>SUM(H91,K91)</f>
        <v>6</v>
      </c>
      <c r="O91" s="259">
        <f>SUM(I91,L91)</f>
        <v>7</v>
      </c>
      <c r="P91" s="258">
        <f>SUM(N91:O91)</f>
        <v>13</v>
      </c>
    </row>
    <row r="92" spans="1:16" ht="13.5" thickBot="1">
      <c r="A92" s="536" t="s">
        <v>34</v>
      </c>
      <c r="B92" s="537"/>
      <c r="C92" s="537"/>
      <c r="D92" s="539"/>
      <c r="E92" s="250">
        <f>SUM(E90:E91)</f>
        <v>0</v>
      </c>
      <c r="F92" s="250">
        <f aca="true" t="shared" si="25" ref="F92:P92">SUM(F90:F91)</f>
        <v>0</v>
      </c>
      <c r="G92" s="250">
        <f t="shared" si="25"/>
        <v>0</v>
      </c>
      <c r="H92" s="250">
        <f t="shared" si="25"/>
        <v>4</v>
      </c>
      <c r="I92" s="250">
        <f t="shared" si="25"/>
        <v>3</v>
      </c>
      <c r="J92" s="250">
        <f t="shared" si="25"/>
        <v>7</v>
      </c>
      <c r="K92" s="250">
        <f t="shared" si="25"/>
        <v>13</v>
      </c>
      <c r="L92" s="250">
        <f t="shared" si="25"/>
        <v>25</v>
      </c>
      <c r="M92" s="250">
        <f t="shared" si="25"/>
        <v>7</v>
      </c>
      <c r="N92" s="250">
        <f t="shared" si="25"/>
        <v>17</v>
      </c>
      <c r="O92" s="250">
        <f t="shared" si="25"/>
        <v>28</v>
      </c>
      <c r="P92" s="251">
        <f t="shared" si="25"/>
        <v>45</v>
      </c>
    </row>
    <row r="93" spans="1:16" ht="13.5" thickBot="1">
      <c r="A93" s="587" t="s">
        <v>51</v>
      </c>
      <c r="B93" s="588"/>
      <c r="C93" s="588"/>
      <c r="D93" s="589"/>
      <c r="E93" s="266">
        <f aca="true" t="shared" si="26" ref="E93:P93">SUM(E68,E82,E92)</f>
        <v>401</v>
      </c>
      <c r="F93" s="266">
        <f t="shared" si="26"/>
        <v>396</v>
      </c>
      <c r="G93" s="266">
        <f t="shared" si="26"/>
        <v>797</v>
      </c>
      <c r="H93" s="266">
        <f t="shared" si="26"/>
        <v>120</v>
      </c>
      <c r="I93" s="266">
        <f t="shared" si="26"/>
        <v>105</v>
      </c>
      <c r="J93" s="266">
        <f t="shared" si="26"/>
        <v>225</v>
      </c>
      <c r="K93" s="266">
        <f t="shared" si="26"/>
        <v>987</v>
      </c>
      <c r="L93" s="266">
        <f t="shared" si="26"/>
        <v>728</v>
      </c>
      <c r="M93" s="266">
        <f t="shared" si="26"/>
        <v>1684</v>
      </c>
      <c r="N93" s="266">
        <f t="shared" si="26"/>
        <v>1107</v>
      </c>
      <c r="O93" s="266">
        <f t="shared" si="26"/>
        <v>833</v>
      </c>
      <c r="P93" s="267">
        <f t="shared" si="26"/>
        <v>1940</v>
      </c>
    </row>
    <row r="94" spans="1:16" ht="13.5" thickBot="1">
      <c r="A94" s="540" t="s">
        <v>70</v>
      </c>
      <c r="B94" s="541"/>
      <c r="C94" s="541"/>
      <c r="D94" s="541"/>
      <c r="E94" s="541"/>
      <c r="F94" s="541"/>
      <c r="G94" s="542"/>
      <c r="H94" s="533" t="s">
        <v>6</v>
      </c>
      <c r="I94" s="534"/>
      <c r="J94" s="534"/>
      <c r="K94" s="534"/>
      <c r="L94" s="534"/>
      <c r="M94" s="534"/>
      <c r="N94" s="534"/>
      <c r="O94" s="534"/>
      <c r="P94" s="535"/>
    </row>
    <row r="95" spans="1:16" ht="13.5" thickBot="1">
      <c r="A95" s="12" t="s">
        <v>7</v>
      </c>
      <c r="B95" s="13" t="s">
        <v>53</v>
      </c>
      <c r="C95" s="14" t="s">
        <v>9</v>
      </c>
      <c r="D95" s="22"/>
      <c r="E95" s="530" t="s">
        <v>10</v>
      </c>
      <c r="F95" s="530"/>
      <c r="G95" s="530"/>
      <c r="H95" s="544" t="s">
        <v>11</v>
      </c>
      <c r="I95" s="530"/>
      <c r="J95" s="530"/>
      <c r="K95" s="530" t="s">
        <v>12</v>
      </c>
      <c r="L95" s="530"/>
      <c r="M95" s="530"/>
      <c r="N95" s="530" t="s">
        <v>13</v>
      </c>
      <c r="O95" s="530"/>
      <c r="P95" s="543"/>
    </row>
    <row r="96" spans="1:16" ht="13.5" thickBot="1">
      <c r="A96" s="21" t="s">
        <v>14</v>
      </c>
      <c r="B96" s="22"/>
      <c r="C96" s="22"/>
      <c r="D96" s="22"/>
      <c r="E96" s="23" t="s">
        <v>15</v>
      </c>
      <c r="F96" s="23" t="s">
        <v>16</v>
      </c>
      <c r="G96" s="23" t="s">
        <v>17</v>
      </c>
      <c r="H96" s="23" t="s">
        <v>15</v>
      </c>
      <c r="I96" s="23" t="s">
        <v>16</v>
      </c>
      <c r="J96" s="23" t="s">
        <v>17</v>
      </c>
      <c r="K96" s="23" t="s">
        <v>15</v>
      </c>
      <c r="L96" s="23" t="s">
        <v>16</v>
      </c>
      <c r="M96" s="23" t="s">
        <v>17</v>
      </c>
      <c r="N96" s="23" t="s">
        <v>15</v>
      </c>
      <c r="O96" s="23" t="s">
        <v>16</v>
      </c>
      <c r="P96" s="24" t="s">
        <v>17</v>
      </c>
    </row>
    <row r="97" spans="1:16" ht="12.75">
      <c r="A97" s="281" t="s">
        <v>25</v>
      </c>
      <c r="B97" s="282" t="s">
        <v>71</v>
      </c>
      <c r="C97" s="68" t="s">
        <v>72</v>
      </c>
      <c r="D97" s="69"/>
      <c r="E97" s="274">
        <v>10</v>
      </c>
      <c r="F97" s="274">
        <v>20</v>
      </c>
      <c r="G97" s="274">
        <f>SUM(E97:F97)</f>
        <v>30</v>
      </c>
      <c r="H97" s="274">
        <v>15</v>
      </c>
      <c r="I97" s="221">
        <v>22</v>
      </c>
      <c r="J97" s="274">
        <f>SUM(H97:I97)</f>
        <v>37</v>
      </c>
      <c r="K97" s="221">
        <v>55</v>
      </c>
      <c r="L97" s="221">
        <v>84</v>
      </c>
      <c r="M97" s="274">
        <f>SUM(K97:L97)</f>
        <v>139</v>
      </c>
      <c r="N97" s="221">
        <f aca="true" t="shared" si="27" ref="N97:O107">SUM(H97,K97)</f>
        <v>70</v>
      </c>
      <c r="O97" s="221">
        <f t="shared" si="27"/>
        <v>106</v>
      </c>
      <c r="P97" s="275">
        <f>SUM(N97:O97)</f>
        <v>176</v>
      </c>
    </row>
    <row r="98" spans="1:16" s="126" customFormat="1" ht="25.5">
      <c r="A98" s="161" t="s">
        <v>73</v>
      </c>
      <c r="B98" s="255" t="s">
        <v>179</v>
      </c>
      <c r="C98" s="129" t="s">
        <v>72</v>
      </c>
      <c r="D98" s="131"/>
      <c r="E98" s="278">
        <v>13</v>
      </c>
      <c r="F98" s="278">
        <v>26</v>
      </c>
      <c r="G98" s="279">
        <f aca="true" t="shared" si="28" ref="G98:G107">SUM(E98:F98)</f>
        <v>39</v>
      </c>
      <c r="H98" s="278">
        <v>7</v>
      </c>
      <c r="I98" s="278">
        <v>8</v>
      </c>
      <c r="J98" s="279">
        <f aca="true" t="shared" si="29" ref="J98:J107">SUM(H98:I98)</f>
        <v>15</v>
      </c>
      <c r="K98" s="278">
        <v>20</v>
      </c>
      <c r="L98" s="278">
        <v>26</v>
      </c>
      <c r="M98" s="276">
        <f>SUM(K98:L98)</f>
        <v>46</v>
      </c>
      <c r="N98" s="278">
        <f t="shared" si="27"/>
        <v>27</v>
      </c>
      <c r="O98" s="278">
        <f t="shared" si="27"/>
        <v>34</v>
      </c>
      <c r="P98" s="280">
        <f aca="true" t="shared" si="30" ref="P98:P107">SUM(N98:O98)</f>
        <v>61</v>
      </c>
    </row>
    <row r="99" spans="1:16" s="126" customFormat="1" ht="12.75">
      <c r="A99" s="161" t="s">
        <v>204</v>
      </c>
      <c r="B99" s="255" t="s">
        <v>193</v>
      </c>
      <c r="C99" s="130" t="s">
        <v>72</v>
      </c>
      <c r="D99" s="131"/>
      <c r="E99" s="278">
        <v>0</v>
      </c>
      <c r="F99" s="278">
        <v>0</v>
      </c>
      <c r="G99" s="279">
        <f t="shared" si="28"/>
        <v>0</v>
      </c>
      <c r="H99" s="278">
        <v>0</v>
      </c>
      <c r="I99" s="278">
        <v>0</v>
      </c>
      <c r="J99" s="279">
        <f t="shared" si="29"/>
        <v>0</v>
      </c>
      <c r="K99" s="278">
        <v>0</v>
      </c>
      <c r="L99" s="278">
        <v>0</v>
      </c>
      <c r="M99" s="279">
        <f aca="true" t="shared" si="31" ref="M99:M107">SUM(K99:L99)</f>
        <v>0</v>
      </c>
      <c r="N99" s="278">
        <f t="shared" si="27"/>
        <v>0</v>
      </c>
      <c r="O99" s="278">
        <f t="shared" si="27"/>
        <v>0</v>
      </c>
      <c r="P99" s="280">
        <f t="shared" si="30"/>
        <v>0</v>
      </c>
    </row>
    <row r="100" spans="1:16" s="126" customFormat="1" ht="12.75">
      <c r="A100" s="161" t="s">
        <v>74</v>
      </c>
      <c r="B100" s="255" t="s">
        <v>75</v>
      </c>
      <c r="C100" s="130" t="s">
        <v>72</v>
      </c>
      <c r="D100" s="131"/>
      <c r="E100" s="278">
        <v>104</v>
      </c>
      <c r="F100" s="278">
        <v>133</v>
      </c>
      <c r="G100" s="279">
        <f>SUM(E100:F100)</f>
        <v>237</v>
      </c>
      <c r="H100" s="278">
        <v>72</v>
      </c>
      <c r="I100" s="278">
        <v>80</v>
      </c>
      <c r="J100" s="279">
        <f>SUM(H100:I100)</f>
        <v>152</v>
      </c>
      <c r="K100" s="278">
        <v>432</v>
      </c>
      <c r="L100" s="278">
        <v>550</v>
      </c>
      <c r="M100" s="279">
        <f>SUM(K100:L100)</f>
        <v>982</v>
      </c>
      <c r="N100" s="278">
        <f>SUM(H100,K100)</f>
        <v>504</v>
      </c>
      <c r="O100" s="278">
        <f>SUM(I100,L100)</f>
        <v>630</v>
      </c>
      <c r="P100" s="280">
        <f>SUM(N100:O100)</f>
        <v>1134</v>
      </c>
    </row>
    <row r="101" spans="1:16" ht="12.75">
      <c r="A101" s="284" t="s">
        <v>77</v>
      </c>
      <c r="B101" s="285" t="s">
        <v>76</v>
      </c>
      <c r="C101" s="44" t="s">
        <v>72</v>
      </c>
      <c r="D101" s="55"/>
      <c r="E101" s="259">
        <v>13</v>
      </c>
      <c r="F101" s="259">
        <v>15</v>
      </c>
      <c r="G101" s="260">
        <f t="shared" si="28"/>
        <v>28</v>
      </c>
      <c r="H101" s="259">
        <v>12</v>
      </c>
      <c r="I101" s="259">
        <v>14</v>
      </c>
      <c r="J101" s="260">
        <f t="shared" si="29"/>
        <v>26</v>
      </c>
      <c r="K101" s="259">
        <v>27</v>
      </c>
      <c r="L101" s="259">
        <v>12</v>
      </c>
      <c r="M101" s="260">
        <f t="shared" si="31"/>
        <v>39</v>
      </c>
      <c r="N101" s="259">
        <f t="shared" si="27"/>
        <v>39</v>
      </c>
      <c r="O101" s="259">
        <f t="shared" si="27"/>
        <v>26</v>
      </c>
      <c r="P101" s="280">
        <f t="shared" si="30"/>
        <v>65</v>
      </c>
    </row>
    <row r="102" spans="1:16" ht="12.75">
      <c r="A102" s="284" t="s">
        <v>206</v>
      </c>
      <c r="B102" s="285" t="s">
        <v>76</v>
      </c>
      <c r="C102" s="44" t="s">
        <v>72</v>
      </c>
      <c r="D102" s="55"/>
      <c r="E102" s="259">
        <v>0</v>
      </c>
      <c r="F102" s="259">
        <v>0</v>
      </c>
      <c r="G102" s="260">
        <f t="shared" si="28"/>
        <v>0</v>
      </c>
      <c r="H102" s="259">
        <v>0</v>
      </c>
      <c r="I102" s="259">
        <v>0</v>
      </c>
      <c r="J102" s="260">
        <f t="shared" si="29"/>
        <v>0</v>
      </c>
      <c r="K102" s="259">
        <v>24</v>
      </c>
      <c r="L102" s="259">
        <v>18</v>
      </c>
      <c r="M102" s="260">
        <f t="shared" si="31"/>
        <v>42</v>
      </c>
      <c r="N102" s="259">
        <f t="shared" si="27"/>
        <v>24</v>
      </c>
      <c r="O102" s="259">
        <f t="shared" si="27"/>
        <v>18</v>
      </c>
      <c r="P102" s="280">
        <f t="shared" si="30"/>
        <v>42</v>
      </c>
    </row>
    <row r="103" spans="1:16" ht="12.75">
      <c r="A103" s="284" t="s">
        <v>78</v>
      </c>
      <c r="B103" s="285" t="s">
        <v>76</v>
      </c>
      <c r="C103" s="60" t="s">
        <v>72</v>
      </c>
      <c r="D103" s="55"/>
      <c r="E103" s="259">
        <v>29</v>
      </c>
      <c r="F103" s="259">
        <v>37</v>
      </c>
      <c r="G103" s="260">
        <f t="shared" si="28"/>
        <v>66</v>
      </c>
      <c r="H103" s="259">
        <v>26</v>
      </c>
      <c r="I103" s="259">
        <v>39</v>
      </c>
      <c r="J103" s="260">
        <f t="shared" si="29"/>
        <v>65</v>
      </c>
      <c r="K103" s="259">
        <v>135</v>
      </c>
      <c r="L103" s="259">
        <v>125</v>
      </c>
      <c r="M103" s="260">
        <f t="shared" si="31"/>
        <v>260</v>
      </c>
      <c r="N103" s="259">
        <f t="shared" si="27"/>
        <v>161</v>
      </c>
      <c r="O103" s="259">
        <f t="shared" si="27"/>
        <v>164</v>
      </c>
      <c r="P103" s="280">
        <f>SUM(N103:O103)</f>
        <v>325</v>
      </c>
    </row>
    <row r="104" spans="1:16" ht="12.75">
      <c r="A104" s="283" t="s">
        <v>194</v>
      </c>
      <c r="B104" s="233" t="s">
        <v>76</v>
      </c>
      <c r="C104" s="60" t="s">
        <v>72</v>
      </c>
      <c r="D104" s="51"/>
      <c r="E104" s="259">
        <v>0</v>
      </c>
      <c r="F104" s="259">
        <v>0</v>
      </c>
      <c r="G104" s="260">
        <f t="shared" si="28"/>
        <v>0</v>
      </c>
      <c r="H104" s="259">
        <v>0</v>
      </c>
      <c r="I104" s="259">
        <v>0</v>
      </c>
      <c r="J104" s="260">
        <f t="shared" si="29"/>
        <v>0</v>
      </c>
      <c r="K104" s="259">
        <v>1</v>
      </c>
      <c r="L104" s="259">
        <v>4</v>
      </c>
      <c r="M104" s="260">
        <f t="shared" si="31"/>
        <v>5</v>
      </c>
      <c r="N104" s="259">
        <f t="shared" si="27"/>
        <v>1</v>
      </c>
      <c r="O104" s="259">
        <f t="shared" si="27"/>
        <v>4</v>
      </c>
      <c r="P104" s="280">
        <f t="shared" si="30"/>
        <v>5</v>
      </c>
    </row>
    <row r="105" spans="1:16" ht="12.75">
      <c r="A105" s="286" t="s">
        <v>79</v>
      </c>
      <c r="B105" s="287" t="s">
        <v>76</v>
      </c>
      <c r="C105" s="44" t="s">
        <v>72</v>
      </c>
      <c r="D105" s="57"/>
      <c r="E105" s="256">
        <v>19</v>
      </c>
      <c r="F105" s="256">
        <v>7</v>
      </c>
      <c r="G105" s="257">
        <f t="shared" si="28"/>
        <v>26</v>
      </c>
      <c r="H105" s="256">
        <v>22</v>
      </c>
      <c r="I105" s="256">
        <v>7</v>
      </c>
      <c r="J105" s="257">
        <f>SUM(H105,I105)</f>
        <v>29</v>
      </c>
      <c r="K105" s="256">
        <v>43</v>
      </c>
      <c r="L105" s="256">
        <v>32</v>
      </c>
      <c r="M105" s="257">
        <f t="shared" si="31"/>
        <v>75</v>
      </c>
      <c r="N105" s="256">
        <f t="shared" si="27"/>
        <v>65</v>
      </c>
      <c r="O105" s="256">
        <f t="shared" si="27"/>
        <v>39</v>
      </c>
      <c r="P105" s="258">
        <f t="shared" si="30"/>
        <v>104</v>
      </c>
    </row>
    <row r="106" spans="1:16" ht="12.75">
      <c r="A106" s="284" t="s">
        <v>205</v>
      </c>
      <c r="B106" s="285" t="s">
        <v>76</v>
      </c>
      <c r="C106" s="44" t="s">
        <v>72</v>
      </c>
      <c r="D106" s="55"/>
      <c r="E106" s="259">
        <v>0</v>
      </c>
      <c r="F106" s="259">
        <v>0</v>
      </c>
      <c r="G106" s="260">
        <v>0</v>
      </c>
      <c r="H106" s="259">
        <v>0</v>
      </c>
      <c r="I106" s="259">
        <v>0</v>
      </c>
      <c r="J106" s="260">
        <f>SUM(H106,I106)</f>
        <v>0</v>
      </c>
      <c r="K106" s="259">
        <v>14</v>
      </c>
      <c r="L106" s="259">
        <v>16</v>
      </c>
      <c r="M106" s="260">
        <f t="shared" si="31"/>
        <v>30</v>
      </c>
      <c r="N106" s="259">
        <f t="shared" si="27"/>
        <v>14</v>
      </c>
      <c r="O106" s="259">
        <f t="shared" si="27"/>
        <v>16</v>
      </c>
      <c r="P106" s="261">
        <f t="shared" si="30"/>
        <v>30</v>
      </c>
    </row>
    <row r="107" spans="1:16" ht="13.5" thickBot="1">
      <c r="A107" s="284" t="s">
        <v>80</v>
      </c>
      <c r="B107" s="285" t="s">
        <v>76</v>
      </c>
      <c r="C107" s="59" t="s">
        <v>72</v>
      </c>
      <c r="D107" s="55"/>
      <c r="E107" s="262">
        <v>32</v>
      </c>
      <c r="F107" s="262">
        <v>29</v>
      </c>
      <c r="G107" s="263">
        <f t="shared" si="28"/>
        <v>61</v>
      </c>
      <c r="H107" s="262">
        <v>31</v>
      </c>
      <c r="I107" s="262">
        <v>28</v>
      </c>
      <c r="J107" s="263">
        <f t="shared" si="29"/>
        <v>59</v>
      </c>
      <c r="K107" s="262">
        <v>53</v>
      </c>
      <c r="L107" s="262">
        <v>101</v>
      </c>
      <c r="M107" s="263">
        <f t="shared" si="31"/>
        <v>154</v>
      </c>
      <c r="N107" s="262">
        <f t="shared" si="27"/>
        <v>84</v>
      </c>
      <c r="O107" s="262">
        <f>SUM(I107,L107)</f>
        <v>129</v>
      </c>
      <c r="P107" s="264">
        <f t="shared" si="30"/>
        <v>213</v>
      </c>
    </row>
    <row r="108" spans="1:16" ht="13.5" thickBot="1">
      <c r="A108" s="536" t="s">
        <v>34</v>
      </c>
      <c r="B108" s="537"/>
      <c r="C108" s="537"/>
      <c r="D108" s="539"/>
      <c r="E108" s="206">
        <f aca="true" t="shared" si="32" ref="E108:P108">SUM(E97:E107)</f>
        <v>220</v>
      </c>
      <c r="F108" s="206">
        <f t="shared" si="32"/>
        <v>267</v>
      </c>
      <c r="G108" s="206">
        <f t="shared" si="32"/>
        <v>487</v>
      </c>
      <c r="H108" s="206">
        <f t="shared" si="32"/>
        <v>185</v>
      </c>
      <c r="I108" s="206">
        <f t="shared" si="32"/>
        <v>198</v>
      </c>
      <c r="J108" s="206">
        <f t="shared" si="32"/>
        <v>383</v>
      </c>
      <c r="K108" s="206">
        <f t="shared" si="32"/>
        <v>804</v>
      </c>
      <c r="L108" s="206">
        <f t="shared" si="32"/>
        <v>968</v>
      </c>
      <c r="M108" s="206">
        <f t="shared" si="32"/>
        <v>1772</v>
      </c>
      <c r="N108" s="206">
        <f t="shared" si="32"/>
        <v>989</v>
      </c>
      <c r="O108" s="206">
        <f t="shared" si="32"/>
        <v>1166</v>
      </c>
      <c r="P108" s="207">
        <f t="shared" si="32"/>
        <v>2155</v>
      </c>
    </row>
    <row r="109" spans="1:16" ht="13.5" thickBot="1">
      <c r="A109" s="34"/>
      <c r="B109" s="34"/>
      <c r="C109" s="34"/>
      <c r="D109" s="34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</row>
    <row r="110" spans="1:16" ht="13.5" thickBot="1">
      <c r="A110" s="21" t="s">
        <v>47</v>
      </c>
      <c r="B110" s="22"/>
      <c r="C110" s="22"/>
      <c r="D110" s="22"/>
      <c r="E110" s="23" t="s">
        <v>15</v>
      </c>
      <c r="F110" s="23" t="s">
        <v>16</v>
      </c>
      <c r="G110" s="23" t="s">
        <v>17</v>
      </c>
      <c r="H110" s="23" t="s">
        <v>15</v>
      </c>
      <c r="I110" s="23" t="s">
        <v>16</v>
      </c>
      <c r="J110" s="23" t="s">
        <v>17</v>
      </c>
      <c r="K110" s="23" t="s">
        <v>15</v>
      </c>
      <c r="L110" s="23" t="s">
        <v>16</v>
      </c>
      <c r="M110" s="23" t="s">
        <v>17</v>
      </c>
      <c r="N110" s="23" t="s">
        <v>15</v>
      </c>
      <c r="O110" s="23" t="s">
        <v>16</v>
      </c>
      <c r="P110" s="24" t="s">
        <v>17</v>
      </c>
    </row>
    <row r="111" spans="1:16" s="110" customFormat="1" ht="23.25" thickBot="1">
      <c r="A111" s="106" t="s">
        <v>224</v>
      </c>
      <c r="B111" s="269" t="s">
        <v>75</v>
      </c>
      <c r="C111" s="44" t="s">
        <v>72</v>
      </c>
      <c r="D111" s="44"/>
      <c r="E111" s="45">
        <v>0</v>
      </c>
      <c r="F111" s="257">
        <v>0</v>
      </c>
      <c r="G111" s="257">
        <f>SUM(E111:F111)</f>
        <v>0</v>
      </c>
      <c r="H111" s="257">
        <v>10</v>
      </c>
      <c r="I111" s="257">
        <v>12</v>
      </c>
      <c r="J111" s="260">
        <f>SUM(H111,I111)</f>
        <v>22</v>
      </c>
      <c r="K111" s="288">
        <v>4</v>
      </c>
      <c r="L111" s="288">
        <v>3</v>
      </c>
      <c r="M111" s="288">
        <f>SUM(K111,L111)</f>
        <v>7</v>
      </c>
      <c r="N111" s="256">
        <f>SUM(H111,K111)</f>
        <v>14</v>
      </c>
      <c r="O111" s="256">
        <f>SUM(I111,L111)</f>
        <v>15</v>
      </c>
      <c r="P111" s="258">
        <f>SUM(N111:O111)</f>
        <v>29</v>
      </c>
    </row>
    <row r="112" spans="1:16" ht="13.5" thickBot="1">
      <c r="A112" s="618" t="s">
        <v>34</v>
      </c>
      <c r="B112" s="619"/>
      <c r="C112" s="619"/>
      <c r="D112" s="620"/>
      <c r="E112" s="47">
        <f aca="true" t="shared" si="33" ref="E112:P112">SUM(E111:E111)</f>
        <v>0</v>
      </c>
      <c r="F112" s="250">
        <f t="shared" si="33"/>
        <v>0</v>
      </c>
      <c r="G112" s="250">
        <f t="shared" si="33"/>
        <v>0</v>
      </c>
      <c r="H112" s="250">
        <f t="shared" si="33"/>
        <v>10</v>
      </c>
      <c r="I112" s="250">
        <f t="shared" si="33"/>
        <v>12</v>
      </c>
      <c r="J112" s="250">
        <f t="shared" si="33"/>
        <v>22</v>
      </c>
      <c r="K112" s="250">
        <f t="shared" si="33"/>
        <v>4</v>
      </c>
      <c r="L112" s="250">
        <f t="shared" si="33"/>
        <v>3</v>
      </c>
      <c r="M112" s="250">
        <f t="shared" si="33"/>
        <v>7</v>
      </c>
      <c r="N112" s="250">
        <f t="shared" si="33"/>
        <v>14</v>
      </c>
      <c r="O112" s="250">
        <f t="shared" si="33"/>
        <v>15</v>
      </c>
      <c r="P112" s="251">
        <f t="shared" si="33"/>
        <v>29</v>
      </c>
    </row>
    <row r="113" spans="1:16" ht="12.75">
      <c r="A113" s="34"/>
      <c r="B113" s="34"/>
      <c r="C113" s="34"/>
      <c r="D113" s="34"/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</row>
    <row r="114" spans="1:16" ht="13.5" thickBot="1">
      <c r="A114" s="34"/>
      <c r="B114" s="34"/>
      <c r="C114" s="34"/>
      <c r="D114" s="34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1:16" ht="13.5" thickBot="1">
      <c r="A115" s="21" t="s">
        <v>35</v>
      </c>
      <c r="B115" s="22"/>
      <c r="C115" s="22"/>
      <c r="D115" s="22"/>
      <c r="E115" s="23" t="s">
        <v>15</v>
      </c>
      <c r="F115" s="23" t="s">
        <v>16</v>
      </c>
      <c r="G115" s="23" t="s">
        <v>17</v>
      </c>
      <c r="H115" s="23" t="s">
        <v>15</v>
      </c>
      <c r="I115" s="23" t="s">
        <v>16</v>
      </c>
      <c r="J115" s="23" t="s">
        <v>17</v>
      </c>
      <c r="K115" s="23" t="s">
        <v>15</v>
      </c>
      <c r="L115" s="23" t="s">
        <v>16</v>
      </c>
      <c r="M115" s="23" t="s">
        <v>17</v>
      </c>
      <c r="N115" s="23" t="s">
        <v>15</v>
      </c>
      <c r="O115" s="23" t="s">
        <v>16</v>
      </c>
      <c r="P115" s="24" t="s">
        <v>17</v>
      </c>
    </row>
    <row r="116" spans="1:16" ht="12.75">
      <c r="A116" s="106" t="s">
        <v>81</v>
      </c>
      <c r="B116" s="269" t="s">
        <v>75</v>
      </c>
      <c r="C116" s="44" t="s">
        <v>72</v>
      </c>
      <c r="D116" s="44"/>
      <c r="E116" s="45">
        <v>0</v>
      </c>
      <c r="F116" s="257">
        <v>0</v>
      </c>
      <c r="G116" s="257">
        <f>SUM(E116:F116)</f>
        <v>0</v>
      </c>
      <c r="H116" s="257">
        <v>0</v>
      </c>
      <c r="I116" s="257">
        <v>0</v>
      </c>
      <c r="J116" s="260">
        <f>SUM(H116,I116)</f>
        <v>0</v>
      </c>
      <c r="K116" s="288">
        <v>15</v>
      </c>
      <c r="L116" s="288">
        <v>13</v>
      </c>
      <c r="M116" s="288">
        <f>SUM(K116,L116)</f>
        <v>28</v>
      </c>
      <c r="N116" s="256">
        <f>SUM(H116,K116)</f>
        <v>15</v>
      </c>
      <c r="O116" s="256">
        <f>SUM(I116,L116)</f>
        <v>13</v>
      </c>
      <c r="P116" s="258">
        <f>SUM(N116:O116)</f>
        <v>28</v>
      </c>
    </row>
    <row r="117" spans="1:16" ht="13.5" thickBot="1">
      <c r="A117" s="220" t="s">
        <v>82</v>
      </c>
      <c r="B117" s="188" t="s">
        <v>76</v>
      </c>
      <c r="C117" s="59" t="s">
        <v>72</v>
      </c>
      <c r="D117" s="95"/>
      <c r="E117" s="96">
        <v>11</v>
      </c>
      <c r="F117" s="289">
        <v>16</v>
      </c>
      <c r="G117" s="223">
        <f>SUM(E117,F117)</f>
        <v>27</v>
      </c>
      <c r="H117" s="262">
        <v>3</v>
      </c>
      <c r="I117" s="262">
        <v>8</v>
      </c>
      <c r="J117" s="223">
        <f>SUM(H117:I117)</f>
        <v>11</v>
      </c>
      <c r="K117" s="262">
        <v>0</v>
      </c>
      <c r="L117" s="262">
        <v>0</v>
      </c>
      <c r="M117" s="223">
        <v>0</v>
      </c>
      <c r="N117" s="256">
        <f>SUM(H117,K117)</f>
        <v>3</v>
      </c>
      <c r="O117" s="256">
        <f>SUM(I117,L117)</f>
        <v>8</v>
      </c>
      <c r="P117" s="258">
        <f>SUM(N117:O117)</f>
        <v>11</v>
      </c>
    </row>
    <row r="118" spans="1:16" ht="13.5" thickBot="1">
      <c r="A118" s="618" t="s">
        <v>34</v>
      </c>
      <c r="B118" s="619"/>
      <c r="C118" s="619"/>
      <c r="D118" s="620"/>
      <c r="E118" s="47">
        <f>SUM(E116:E117)</f>
        <v>11</v>
      </c>
      <c r="F118" s="250">
        <f aca="true" t="shared" si="34" ref="F118:P118">SUM(F116:F117)</f>
        <v>16</v>
      </c>
      <c r="G118" s="250">
        <f t="shared" si="34"/>
        <v>27</v>
      </c>
      <c r="H118" s="250">
        <f t="shared" si="34"/>
        <v>3</v>
      </c>
      <c r="I118" s="250">
        <f t="shared" si="34"/>
        <v>8</v>
      </c>
      <c r="J118" s="250">
        <f t="shared" si="34"/>
        <v>11</v>
      </c>
      <c r="K118" s="250">
        <f t="shared" si="34"/>
        <v>15</v>
      </c>
      <c r="L118" s="250">
        <f t="shared" si="34"/>
        <v>13</v>
      </c>
      <c r="M118" s="250">
        <f t="shared" si="34"/>
        <v>28</v>
      </c>
      <c r="N118" s="250">
        <f t="shared" si="34"/>
        <v>18</v>
      </c>
      <c r="O118" s="250">
        <f t="shared" si="34"/>
        <v>21</v>
      </c>
      <c r="P118" s="251">
        <f t="shared" si="34"/>
        <v>39</v>
      </c>
    </row>
    <row r="119" spans="1:16" ht="13.5" thickBot="1">
      <c r="A119" s="76"/>
      <c r="B119" s="76"/>
      <c r="C119" s="76"/>
      <c r="D119" s="76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1:16" ht="12.75">
      <c r="A120" s="159" t="s">
        <v>49</v>
      </c>
      <c r="B120" s="119"/>
      <c r="C120" s="119"/>
      <c r="D120" s="119"/>
      <c r="E120" s="18" t="s">
        <v>15</v>
      </c>
      <c r="F120" s="18" t="s">
        <v>16</v>
      </c>
      <c r="G120" s="18" t="s">
        <v>17</v>
      </c>
      <c r="H120" s="18" t="s">
        <v>15</v>
      </c>
      <c r="I120" s="18" t="s">
        <v>16</v>
      </c>
      <c r="J120" s="18" t="s">
        <v>17</v>
      </c>
      <c r="K120" s="18" t="s">
        <v>15</v>
      </c>
      <c r="L120" s="18" t="s">
        <v>16</v>
      </c>
      <c r="M120" s="18" t="s">
        <v>17</v>
      </c>
      <c r="N120" s="18" t="s">
        <v>15</v>
      </c>
      <c r="O120" s="18" t="s">
        <v>16</v>
      </c>
      <c r="P120" s="19" t="s">
        <v>17</v>
      </c>
    </row>
    <row r="121" spans="1:16" ht="12.75" customHeight="1">
      <c r="A121" s="254" t="s">
        <v>83</v>
      </c>
      <c r="B121" s="255" t="s">
        <v>84</v>
      </c>
      <c r="C121" s="130" t="s">
        <v>72</v>
      </c>
      <c r="D121" s="132"/>
      <c r="E121" s="259">
        <v>4</v>
      </c>
      <c r="F121" s="259">
        <v>3</v>
      </c>
      <c r="G121" s="259">
        <f>SUM(E121:F121)</f>
        <v>7</v>
      </c>
      <c r="H121" s="259">
        <v>7</v>
      </c>
      <c r="I121" s="259">
        <v>6</v>
      </c>
      <c r="J121" s="259">
        <f>SUM(H121:I121)</f>
        <v>13</v>
      </c>
      <c r="K121" s="259">
        <v>4</v>
      </c>
      <c r="L121" s="259">
        <v>3</v>
      </c>
      <c r="M121" s="259">
        <f>SUM(K121:L121)</f>
        <v>7</v>
      </c>
      <c r="N121" s="259">
        <f>SUM(H121,K121)</f>
        <v>11</v>
      </c>
      <c r="O121" s="259">
        <f>SUM(I121,L121)</f>
        <v>9</v>
      </c>
      <c r="P121" s="290">
        <f>SUM(N121:O121)</f>
        <v>20</v>
      </c>
    </row>
    <row r="122" spans="1:16" ht="13.5" thickBot="1">
      <c r="A122" s="254" t="s">
        <v>85</v>
      </c>
      <c r="B122" s="292" t="s">
        <v>86</v>
      </c>
      <c r="C122" s="52" t="s">
        <v>21</v>
      </c>
      <c r="D122" s="60"/>
      <c r="E122" s="259">
        <v>17</v>
      </c>
      <c r="F122" s="259">
        <v>13</v>
      </c>
      <c r="G122" s="256">
        <f>SUM(E122:F122)</f>
        <v>30</v>
      </c>
      <c r="H122" s="259">
        <v>0</v>
      </c>
      <c r="I122" s="259">
        <v>0</v>
      </c>
      <c r="J122" s="256">
        <f>SUM(H122:I122)</f>
        <v>0</v>
      </c>
      <c r="K122" s="259">
        <v>26</v>
      </c>
      <c r="L122" s="259">
        <v>27</v>
      </c>
      <c r="M122" s="256">
        <f>SUM(K122:L122)</f>
        <v>53</v>
      </c>
      <c r="N122" s="259">
        <f>SUM(H122,K122)</f>
        <v>26</v>
      </c>
      <c r="O122" s="259">
        <f>SUM(I122,L122)</f>
        <v>27</v>
      </c>
      <c r="P122" s="291">
        <f>SUM(N122:O122)</f>
        <v>53</v>
      </c>
    </row>
    <row r="123" spans="1:16" ht="13.5" thickBot="1">
      <c r="A123" s="536" t="s">
        <v>34</v>
      </c>
      <c r="B123" s="537"/>
      <c r="C123" s="537"/>
      <c r="D123" s="539"/>
      <c r="E123" s="250">
        <f>SUM(E121:E122)</f>
        <v>21</v>
      </c>
      <c r="F123" s="250">
        <f aca="true" t="shared" si="35" ref="F123:P123">SUM(F121:F122)</f>
        <v>16</v>
      </c>
      <c r="G123" s="250">
        <f t="shared" si="35"/>
        <v>37</v>
      </c>
      <c r="H123" s="250">
        <f t="shared" si="35"/>
        <v>7</v>
      </c>
      <c r="I123" s="250">
        <f t="shared" si="35"/>
        <v>6</v>
      </c>
      <c r="J123" s="250">
        <f t="shared" si="35"/>
        <v>13</v>
      </c>
      <c r="K123" s="250">
        <f t="shared" si="35"/>
        <v>30</v>
      </c>
      <c r="L123" s="250">
        <f t="shared" si="35"/>
        <v>30</v>
      </c>
      <c r="M123" s="250">
        <f t="shared" si="35"/>
        <v>60</v>
      </c>
      <c r="N123" s="250">
        <f t="shared" si="35"/>
        <v>37</v>
      </c>
      <c r="O123" s="250">
        <f t="shared" si="35"/>
        <v>36</v>
      </c>
      <c r="P123" s="251">
        <f t="shared" si="35"/>
        <v>73</v>
      </c>
    </row>
    <row r="124" spans="1:16" ht="13.5" thickBot="1">
      <c r="A124" s="587" t="s">
        <v>51</v>
      </c>
      <c r="B124" s="588"/>
      <c r="C124" s="588"/>
      <c r="D124" s="589"/>
      <c r="E124" s="375">
        <f aca="true" t="shared" si="36" ref="E124:P124">SUM(E108,E118,E123,E112)</f>
        <v>252</v>
      </c>
      <c r="F124" s="375">
        <f t="shared" si="36"/>
        <v>299</v>
      </c>
      <c r="G124" s="375">
        <f t="shared" si="36"/>
        <v>551</v>
      </c>
      <c r="H124" s="375">
        <f t="shared" si="36"/>
        <v>205</v>
      </c>
      <c r="I124" s="375">
        <f t="shared" si="36"/>
        <v>224</v>
      </c>
      <c r="J124" s="375">
        <f t="shared" si="36"/>
        <v>429</v>
      </c>
      <c r="K124" s="375">
        <f t="shared" si="36"/>
        <v>853</v>
      </c>
      <c r="L124" s="375">
        <f t="shared" si="36"/>
        <v>1014</v>
      </c>
      <c r="M124" s="375">
        <f t="shared" si="36"/>
        <v>1867</v>
      </c>
      <c r="N124" s="375">
        <f t="shared" si="36"/>
        <v>1058</v>
      </c>
      <c r="O124" s="375">
        <f t="shared" si="36"/>
        <v>1238</v>
      </c>
      <c r="P124" s="376">
        <f t="shared" si="36"/>
        <v>2296</v>
      </c>
    </row>
    <row r="125" spans="1:16" ht="13.5" thickBot="1">
      <c r="A125" s="48"/>
      <c r="B125" s="48"/>
      <c r="C125" s="48"/>
      <c r="D125" s="48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</row>
    <row r="126" spans="1:16" ht="13.5" thickBot="1">
      <c r="A126" s="540" t="s">
        <v>87</v>
      </c>
      <c r="B126" s="541"/>
      <c r="C126" s="541"/>
      <c r="D126" s="541"/>
      <c r="E126" s="541"/>
      <c r="F126" s="541"/>
      <c r="G126" s="542"/>
      <c r="H126" s="533" t="s">
        <v>6</v>
      </c>
      <c r="I126" s="534"/>
      <c r="J126" s="534"/>
      <c r="K126" s="534"/>
      <c r="L126" s="534"/>
      <c r="M126" s="534"/>
      <c r="N126" s="534"/>
      <c r="O126" s="534"/>
      <c r="P126" s="535"/>
    </row>
    <row r="127" spans="1:16" ht="13.5" thickBot="1">
      <c r="A127" s="12" t="s">
        <v>7</v>
      </c>
      <c r="B127" s="13" t="s">
        <v>53</v>
      </c>
      <c r="C127" s="14" t="s">
        <v>9</v>
      </c>
      <c r="D127" s="22"/>
      <c r="E127" s="530" t="s">
        <v>10</v>
      </c>
      <c r="F127" s="530"/>
      <c r="G127" s="530"/>
      <c r="H127" s="544" t="s">
        <v>11</v>
      </c>
      <c r="I127" s="530"/>
      <c r="J127" s="530"/>
      <c r="K127" s="530" t="s">
        <v>12</v>
      </c>
      <c r="L127" s="530"/>
      <c r="M127" s="530"/>
      <c r="N127" s="530" t="s">
        <v>13</v>
      </c>
      <c r="O127" s="530"/>
      <c r="P127" s="543"/>
    </row>
    <row r="128" spans="1:16" ht="13.5" thickBot="1">
      <c r="A128" s="21" t="s">
        <v>14</v>
      </c>
      <c r="B128" s="22"/>
      <c r="C128" s="22"/>
      <c r="D128" s="22"/>
      <c r="E128" s="23" t="s">
        <v>15</v>
      </c>
      <c r="F128" s="23" t="s">
        <v>16</v>
      </c>
      <c r="G128" s="23" t="s">
        <v>17</v>
      </c>
      <c r="H128" s="23" t="s">
        <v>15</v>
      </c>
      <c r="I128" s="23" t="s">
        <v>16</v>
      </c>
      <c r="J128" s="23" t="s">
        <v>17</v>
      </c>
      <c r="K128" s="23" t="s">
        <v>15</v>
      </c>
      <c r="L128" s="23" t="s">
        <v>16</v>
      </c>
      <c r="M128" s="23" t="s">
        <v>17</v>
      </c>
      <c r="N128" s="23" t="s">
        <v>15</v>
      </c>
      <c r="O128" s="23" t="s">
        <v>16</v>
      </c>
      <c r="P128" s="24" t="s">
        <v>17</v>
      </c>
    </row>
    <row r="129" spans="1:16" ht="12.75">
      <c r="A129" s="281" t="s">
        <v>25</v>
      </c>
      <c r="B129" s="282" t="s">
        <v>88</v>
      </c>
      <c r="C129" s="69" t="s">
        <v>89</v>
      </c>
      <c r="D129" s="69"/>
      <c r="E129" s="274">
        <v>10</v>
      </c>
      <c r="F129" s="274">
        <v>28</v>
      </c>
      <c r="G129" s="274">
        <f>SUM(E129:F129)</f>
        <v>38</v>
      </c>
      <c r="H129" s="274">
        <v>11</v>
      </c>
      <c r="I129" s="221">
        <v>34</v>
      </c>
      <c r="J129" s="274">
        <f>SUM(H129:I129)</f>
        <v>45</v>
      </c>
      <c r="K129" s="221">
        <v>94</v>
      </c>
      <c r="L129" s="221">
        <v>120</v>
      </c>
      <c r="M129" s="274">
        <f>SUM(K129:L129)</f>
        <v>214</v>
      </c>
      <c r="N129" s="300">
        <f>SUM(H129,K129)</f>
        <v>105</v>
      </c>
      <c r="O129" s="300">
        <f>SUM(I129,L129)</f>
        <v>154</v>
      </c>
      <c r="P129" s="301">
        <f>SUM(N129:O129)</f>
        <v>259</v>
      </c>
    </row>
    <row r="130" spans="1:16" ht="12.75" customHeight="1">
      <c r="A130" s="283" t="s">
        <v>160</v>
      </c>
      <c r="B130" s="293" t="s">
        <v>90</v>
      </c>
      <c r="C130" s="51" t="s">
        <v>89</v>
      </c>
      <c r="D130" s="51"/>
      <c r="E130" s="259">
        <v>5</v>
      </c>
      <c r="F130" s="259">
        <v>7</v>
      </c>
      <c r="G130" s="260">
        <f aca="true" t="shared" si="37" ref="G130:G144">SUM(E130:F130)</f>
        <v>12</v>
      </c>
      <c r="H130" s="260">
        <v>4</v>
      </c>
      <c r="I130" s="259">
        <v>4</v>
      </c>
      <c r="J130" s="260">
        <f aca="true" t="shared" si="38" ref="J130:J144">SUM(H130:I130)</f>
        <v>8</v>
      </c>
      <c r="K130" s="259">
        <v>67</v>
      </c>
      <c r="L130" s="259">
        <v>41</v>
      </c>
      <c r="M130" s="260">
        <f aca="true" t="shared" si="39" ref="M130:M144">SUM(K130:L130)</f>
        <v>108</v>
      </c>
      <c r="N130" s="259">
        <f aca="true" t="shared" si="40" ref="N130:O142">SUM(H130,K130)</f>
        <v>71</v>
      </c>
      <c r="O130" s="259">
        <f t="shared" si="40"/>
        <v>45</v>
      </c>
      <c r="P130" s="261">
        <f aca="true" t="shared" si="41" ref="P130:P142">SUM(N130:O130)</f>
        <v>116</v>
      </c>
    </row>
    <row r="131" spans="1:16" ht="12.75" customHeight="1">
      <c r="A131" s="283" t="s">
        <v>19</v>
      </c>
      <c r="B131" s="293" t="s">
        <v>90</v>
      </c>
      <c r="C131" s="51" t="s">
        <v>89</v>
      </c>
      <c r="D131" s="51"/>
      <c r="E131" s="259">
        <v>70</v>
      </c>
      <c r="F131" s="259">
        <v>67</v>
      </c>
      <c r="G131" s="260">
        <f t="shared" si="37"/>
        <v>137</v>
      </c>
      <c r="H131" s="259">
        <v>27</v>
      </c>
      <c r="I131" s="259">
        <v>28</v>
      </c>
      <c r="J131" s="260">
        <f t="shared" si="38"/>
        <v>55</v>
      </c>
      <c r="K131" s="259">
        <v>178</v>
      </c>
      <c r="L131" s="259">
        <v>212</v>
      </c>
      <c r="M131" s="260">
        <f>SUM(K131:L131)</f>
        <v>390</v>
      </c>
      <c r="N131" s="259">
        <f t="shared" si="40"/>
        <v>205</v>
      </c>
      <c r="O131" s="259">
        <f t="shared" si="40"/>
        <v>240</v>
      </c>
      <c r="P131" s="261">
        <f t="shared" si="41"/>
        <v>445</v>
      </c>
    </row>
    <row r="132" spans="1:17" s="89" customFormat="1" ht="12.75" customHeight="1">
      <c r="A132" s="284" t="s">
        <v>91</v>
      </c>
      <c r="B132" s="293" t="s">
        <v>90</v>
      </c>
      <c r="C132" s="55" t="s">
        <v>89</v>
      </c>
      <c r="D132" s="55"/>
      <c r="E132" s="262">
        <v>24</v>
      </c>
      <c r="F132" s="262">
        <v>37</v>
      </c>
      <c r="G132" s="257">
        <f t="shared" si="37"/>
        <v>61</v>
      </c>
      <c r="H132" s="262">
        <v>13</v>
      </c>
      <c r="I132" s="262">
        <v>15</v>
      </c>
      <c r="J132" s="257">
        <f t="shared" si="38"/>
        <v>28</v>
      </c>
      <c r="K132" s="262">
        <v>54</v>
      </c>
      <c r="L132" s="262">
        <v>91</v>
      </c>
      <c r="M132" s="257">
        <f>SUM(K132:L132)</f>
        <v>145</v>
      </c>
      <c r="N132" s="256">
        <f t="shared" si="40"/>
        <v>67</v>
      </c>
      <c r="O132" s="256">
        <f t="shared" si="40"/>
        <v>106</v>
      </c>
      <c r="P132" s="258">
        <f t="shared" si="41"/>
        <v>173</v>
      </c>
      <c r="Q132" s="90"/>
    </row>
    <row r="133" spans="1:16" ht="12.75" customHeight="1">
      <c r="A133" s="293" t="s">
        <v>23</v>
      </c>
      <c r="B133" s="293" t="s">
        <v>90</v>
      </c>
      <c r="C133" s="51" t="s">
        <v>89</v>
      </c>
      <c r="D133" s="51"/>
      <c r="E133" s="259">
        <v>36</v>
      </c>
      <c r="F133" s="259">
        <v>68</v>
      </c>
      <c r="G133" s="260">
        <f t="shared" si="37"/>
        <v>104</v>
      </c>
      <c r="H133" s="259">
        <v>16</v>
      </c>
      <c r="I133" s="259">
        <v>43</v>
      </c>
      <c r="J133" s="260">
        <f t="shared" si="38"/>
        <v>59</v>
      </c>
      <c r="K133" s="259">
        <v>87</v>
      </c>
      <c r="L133" s="259">
        <v>236</v>
      </c>
      <c r="M133" s="260">
        <f t="shared" si="39"/>
        <v>323</v>
      </c>
      <c r="N133" s="259">
        <f t="shared" si="40"/>
        <v>103</v>
      </c>
      <c r="O133" s="259">
        <f t="shared" si="40"/>
        <v>279</v>
      </c>
      <c r="P133" s="260">
        <f t="shared" si="41"/>
        <v>382</v>
      </c>
    </row>
    <row r="134" spans="1:16" ht="12.75">
      <c r="A134" s="283" t="s">
        <v>182</v>
      </c>
      <c r="B134" s="293" t="s">
        <v>181</v>
      </c>
      <c r="C134" s="51" t="s">
        <v>89</v>
      </c>
      <c r="D134" s="114"/>
      <c r="E134" s="262">
        <v>115</v>
      </c>
      <c r="F134" s="262">
        <v>115</v>
      </c>
      <c r="G134" s="257">
        <f>SUM(E134:F134)</f>
        <v>230</v>
      </c>
      <c r="H134" s="262">
        <v>42</v>
      </c>
      <c r="I134" s="262">
        <v>37</v>
      </c>
      <c r="J134" s="257">
        <f>SUM(H134:I134)</f>
        <v>79</v>
      </c>
      <c r="K134" s="262">
        <v>69</v>
      </c>
      <c r="L134" s="262">
        <v>67</v>
      </c>
      <c r="M134" s="257">
        <f>SUM(K134:L134)</f>
        <v>136</v>
      </c>
      <c r="N134" s="256">
        <f>SUM(H134,K134)</f>
        <v>111</v>
      </c>
      <c r="O134" s="256">
        <f>SUM(I134,L134)</f>
        <v>104</v>
      </c>
      <c r="P134" s="258">
        <f>SUM(N134:O134)</f>
        <v>215</v>
      </c>
    </row>
    <row r="135" spans="1:16" s="126" customFormat="1" ht="12.75" customHeight="1">
      <c r="A135" s="294" t="s">
        <v>202</v>
      </c>
      <c r="B135" s="294" t="s">
        <v>181</v>
      </c>
      <c r="C135" s="131" t="s">
        <v>89</v>
      </c>
      <c r="D135" s="123"/>
      <c r="E135" s="278">
        <v>0</v>
      </c>
      <c r="F135" s="278">
        <v>0</v>
      </c>
      <c r="G135" s="279">
        <f>SUM(E135:F135)</f>
        <v>0</v>
      </c>
      <c r="H135" s="278">
        <v>0</v>
      </c>
      <c r="I135" s="278">
        <v>0</v>
      </c>
      <c r="J135" s="279">
        <f t="shared" si="38"/>
        <v>0</v>
      </c>
      <c r="K135" s="278">
        <v>185</v>
      </c>
      <c r="L135" s="278">
        <v>168</v>
      </c>
      <c r="M135" s="279">
        <f>SUM(K135:L135)</f>
        <v>353</v>
      </c>
      <c r="N135" s="278">
        <f>SUM(H135,K135)</f>
        <v>185</v>
      </c>
      <c r="O135" s="278">
        <f>SUM(I135,L135)</f>
        <v>168</v>
      </c>
      <c r="P135" s="279">
        <f>SUM(N135:O135)</f>
        <v>353</v>
      </c>
    </row>
    <row r="136" spans="1:16" ht="12.75">
      <c r="A136" s="283" t="s">
        <v>22</v>
      </c>
      <c r="B136" s="293" t="s">
        <v>92</v>
      </c>
      <c r="C136" s="51" t="s">
        <v>89</v>
      </c>
      <c r="D136" s="51"/>
      <c r="E136" s="259">
        <v>71</v>
      </c>
      <c r="F136" s="259">
        <v>110</v>
      </c>
      <c r="G136" s="260">
        <f t="shared" si="37"/>
        <v>181</v>
      </c>
      <c r="H136" s="259">
        <v>44</v>
      </c>
      <c r="I136" s="259">
        <v>67</v>
      </c>
      <c r="J136" s="260">
        <f t="shared" si="38"/>
        <v>111</v>
      </c>
      <c r="K136" s="259">
        <v>201</v>
      </c>
      <c r="L136" s="259">
        <v>300</v>
      </c>
      <c r="M136" s="260">
        <f t="shared" si="39"/>
        <v>501</v>
      </c>
      <c r="N136" s="259">
        <f t="shared" si="40"/>
        <v>245</v>
      </c>
      <c r="O136" s="259">
        <f t="shared" si="40"/>
        <v>367</v>
      </c>
      <c r="P136" s="261">
        <f t="shared" si="41"/>
        <v>612</v>
      </c>
    </row>
    <row r="137" spans="1:16" ht="12.75">
      <c r="A137" s="283" t="s">
        <v>24</v>
      </c>
      <c r="B137" s="293" t="s">
        <v>92</v>
      </c>
      <c r="C137" s="51" t="s">
        <v>89</v>
      </c>
      <c r="D137" s="51"/>
      <c r="E137" s="259">
        <v>57</v>
      </c>
      <c r="F137" s="259">
        <v>23</v>
      </c>
      <c r="G137" s="260">
        <f t="shared" si="37"/>
        <v>80</v>
      </c>
      <c r="H137" s="259">
        <v>32</v>
      </c>
      <c r="I137" s="259">
        <v>15</v>
      </c>
      <c r="J137" s="260">
        <f t="shared" si="38"/>
        <v>47</v>
      </c>
      <c r="K137" s="259">
        <v>170</v>
      </c>
      <c r="L137" s="259">
        <v>66</v>
      </c>
      <c r="M137" s="260">
        <f t="shared" si="39"/>
        <v>236</v>
      </c>
      <c r="N137" s="259">
        <f t="shared" si="40"/>
        <v>202</v>
      </c>
      <c r="O137" s="259">
        <f t="shared" si="40"/>
        <v>81</v>
      </c>
      <c r="P137" s="261">
        <f t="shared" si="41"/>
        <v>283</v>
      </c>
    </row>
    <row r="138" spans="1:16" ht="12.75">
      <c r="A138" s="295" t="s">
        <v>93</v>
      </c>
      <c r="B138" s="296" t="s">
        <v>94</v>
      </c>
      <c r="C138" s="82" t="s">
        <v>95</v>
      </c>
      <c r="D138" s="82"/>
      <c r="E138" s="222">
        <v>106</v>
      </c>
      <c r="F138" s="222">
        <v>31</v>
      </c>
      <c r="G138" s="257">
        <f t="shared" si="37"/>
        <v>137</v>
      </c>
      <c r="H138" s="222">
        <v>97</v>
      </c>
      <c r="I138" s="222">
        <v>31</v>
      </c>
      <c r="J138" s="257">
        <f t="shared" si="38"/>
        <v>128</v>
      </c>
      <c r="K138" s="222">
        <v>312</v>
      </c>
      <c r="L138" s="222">
        <v>70</v>
      </c>
      <c r="M138" s="257">
        <f t="shared" si="39"/>
        <v>382</v>
      </c>
      <c r="N138" s="256">
        <f t="shared" si="40"/>
        <v>409</v>
      </c>
      <c r="O138" s="256">
        <f t="shared" si="40"/>
        <v>101</v>
      </c>
      <c r="P138" s="258">
        <f t="shared" si="41"/>
        <v>510</v>
      </c>
    </row>
    <row r="139" spans="1:16" ht="12.75">
      <c r="A139" s="284" t="s">
        <v>96</v>
      </c>
      <c r="B139" s="297" t="s">
        <v>94</v>
      </c>
      <c r="C139" s="55" t="s">
        <v>95</v>
      </c>
      <c r="D139" s="55"/>
      <c r="E139" s="262">
        <v>24</v>
      </c>
      <c r="F139" s="262">
        <v>11</v>
      </c>
      <c r="G139" s="257">
        <f t="shared" si="37"/>
        <v>35</v>
      </c>
      <c r="H139" s="262">
        <v>11</v>
      </c>
      <c r="I139" s="262">
        <v>23</v>
      </c>
      <c r="J139" s="257">
        <f t="shared" si="38"/>
        <v>34</v>
      </c>
      <c r="K139" s="262">
        <v>89</v>
      </c>
      <c r="L139" s="262">
        <v>13</v>
      </c>
      <c r="M139" s="257">
        <f t="shared" si="39"/>
        <v>102</v>
      </c>
      <c r="N139" s="256">
        <f t="shared" si="40"/>
        <v>100</v>
      </c>
      <c r="O139" s="256">
        <f t="shared" si="40"/>
        <v>36</v>
      </c>
      <c r="P139" s="258">
        <f t="shared" si="41"/>
        <v>136</v>
      </c>
    </row>
    <row r="140" spans="1:16" ht="13.5" thickBot="1">
      <c r="A140" s="470" t="s">
        <v>97</v>
      </c>
      <c r="B140" s="470" t="s">
        <v>98</v>
      </c>
      <c r="C140" s="471" t="s">
        <v>89</v>
      </c>
      <c r="D140" s="471">
        <v>41</v>
      </c>
      <c r="E140" s="472">
        <v>117</v>
      </c>
      <c r="F140" s="472">
        <v>141</v>
      </c>
      <c r="G140" s="473">
        <f t="shared" si="37"/>
        <v>258</v>
      </c>
      <c r="H140" s="472">
        <v>32</v>
      </c>
      <c r="I140" s="472">
        <v>34</v>
      </c>
      <c r="J140" s="473">
        <f t="shared" si="38"/>
        <v>66</v>
      </c>
      <c r="K140" s="472">
        <v>274</v>
      </c>
      <c r="L140" s="472">
        <v>270</v>
      </c>
      <c r="M140" s="473">
        <f t="shared" si="39"/>
        <v>544</v>
      </c>
      <c r="N140" s="472">
        <f t="shared" si="40"/>
        <v>306</v>
      </c>
      <c r="O140" s="472">
        <f t="shared" si="40"/>
        <v>304</v>
      </c>
      <c r="P140" s="473">
        <f t="shared" si="41"/>
        <v>610</v>
      </c>
    </row>
    <row r="141" spans="1:16" ht="13.5" thickBot="1">
      <c r="A141" s="474" t="s">
        <v>99</v>
      </c>
      <c r="B141" s="475" t="s">
        <v>100</v>
      </c>
      <c r="C141" s="476" t="s">
        <v>89</v>
      </c>
      <c r="D141" s="476"/>
      <c r="E141" s="320">
        <v>9</v>
      </c>
      <c r="F141" s="320">
        <v>4</v>
      </c>
      <c r="G141" s="326">
        <f t="shared" si="37"/>
        <v>13</v>
      </c>
      <c r="H141" s="320">
        <v>9</v>
      </c>
      <c r="I141" s="320">
        <v>4</v>
      </c>
      <c r="J141" s="326">
        <f t="shared" si="38"/>
        <v>13</v>
      </c>
      <c r="K141" s="320">
        <v>21</v>
      </c>
      <c r="L141" s="320">
        <v>19</v>
      </c>
      <c r="M141" s="326">
        <f t="shared" si="39"/>
        <v>40</v>
      </c>
      <c r="N141" s="320">
        <f t="shared" si="40"/>
        <v>30</v>
      </c>
      <c r="O141" s="320">
        <f t="shared" si="40"/>
        <v>23</v>
      </c>
      <c r="P141" s="326">
        <f t="shared" si="41"/>
        <v>53</v>
      </c>
    </row>
    <row r="142" spans="1:16" ht="12.75">
      <c r="A142" s="468" t="s">
        <v>101</v>
      </c>
      <c r="B142" s="469" t="s">
        <v>100</v>
      </c>
      <c r="C142" s="57" t="s">
        <v>89</v>
      </c>
      <c r="D142" s="57"/>
      <c r="E142" s="256">
        <v>24</v>
      </c>
      <c r="F142" s="256">
        <v>25</v>
      </c>
      <c r="G142" s="257">
        <f t="shared" si="37"/>
        <v>49</v>
      </c>
      <c r="H142" s="256">
        <v>21</v>
      </c>
      <c r="I142" s="256">
        <v>15</v>
      </c>
      <c r="J142" s="257">
        <f t="shared" si="38"/>
        <v>36</v>
      </c>
      <c r="K142" s="256">
        <v>77</v>
      </c>
      <c r="L142" s="256">
        <v>62</v>
      </c>
      <c r="M142" s="257">
        <f t="shared" si="39"/>
        <v>139</v>
      </c>
      <c r="N142" s="256">
        <f t="shared" si="40"/>
        <v>98</v>
      </c>
      <c r="O142" s="256">
        <f>SUM(I142,L142)</f>
        <v>77</v>
      </c>
      <c r="P142" s="257">
        <f t="shared" si="41"/>
        <v>175</v>
      </c>
    </row>
    <row r="143" spans="1:16" ht="12.75">
      <c r="A143" s="293" t="s">
        <v>175</v>
      </c>
      <c r="B143" s="299" t="s">
        <v>174</v>
      </c>
      <c r="C143" s="51" t="s">
        <v>89</v>
      </c>
      <c r="D143" s="51"/>
      <c r="E143" s="259">
        <v>54</v>
      </c>
      <c r="F143" s="259">
        <v>119</v>
      </c>
      <c r="G143" s="260">
        <f t="shared" si="37"/>
        <v>173</v>
      </c>
      <c r="H143" s="259">
        <v>30</v>
      </c>
      <c r="I143" s="259">
        <v>52</v>
      </c>
      <c r="J143" s="260">
        <f>SUM(H143:I143)</f>
        <v>82</v>
      </c>
      <c r="K143" s="259">
        <v>74</v>
      </c>
      <c r="L143" s="259">
        <v>204</v>
      </c>
      <c r="M143" s="260">
        <f>SUM(K143:L143)</f>
        <v>278</v>
      </c>
      <c r="N143" s="259">
        <f>SUM(H143,K143)</f>
        <v>104</v>
      </c>
      <c r="O143" s="259">
        <f>SUM(I143,L143)</f>
        <v>256</v>
      </c>
      <c r="P143" s="260">
        <f>SUM(N143:O143)</f>
        <v>360</v>
      </c>
    </row>
    <row r="144" spans="1:16" ht="12.75" customHeight="1" thickBot="1">
      <c r="A144" s="284" t="s">
        <v>207</v>
      </c>
      <c r="B144" s="298" t="s">
        <v>174</v>
      </c>
      <c r="C144" s="55" t="s">
        <v>89</v>
      </c>
      <c r="D144" s="55"/>
      <c r="E144" s="262">
        <v>0</v>
      </c>
      <c r="F144" s="262">
        <v>0</v>
      </c>
      <c r="G144" s="263">
        <f t="shared" si="37"/>
        <v>0</v>
      </c>
      <c r="H144" s="262">
        <v>0</v>
      </c>
      <c r="I144" s="262">
        <v>0</v>
      </c>
      <c r="J144" s="263">
        <f t="shared" si="38"/>
        <v>0</v>
      </c>
      <c r="K144" s="262">
        <v>87</v>
      </c>
      <c r="L144" s="262">
        <v>160</v>
      </c>
      <c r="M144" s="263">
        <f t="shared" si="39"/>
        <v>247</v>
      </c>
      <c r="N144" s="262">
        <f>SUM(H144,K144)</f>
        <v>87</v>
      </c>
      <c r="O144" s="262">
        <f>SUM(I144,L144)</f>
        <v>160</v>
      </c>
      <c r="P144" s="264">
        <f>SUM(N144:O144)</f>
        <v>247</v>
      </c>
    </row>
    <row r="145" spans="1:16" ht="13.5" thickBot="1">
      <c r="A145" s="536" t="s">
        <v>34</v>
      </c>
      <c r="B145" s="537"/>
      <c r="C145" s="537"/>
      <c r="D145" s="539"/>
      <c r="E145" s="250">
        <f aca="true" t="shared" si="42" ref="E145:P145">SUM(E129:E144)</f>
        <v>722</v>
      </c>
      <c r="F145" s="250">
        <f t="shared" si="42"/>
        <v>786</v>
      </c>
      <c r="G145" s="250">
        <f t="shared" si="42"/>
        <v>1508</v>
      </c>
      <c r="H145" s="250">
        <f t="shared" si="42"/>
        <v>389</v>
      </c>
      <c r="I145" s="250">
        <f t="shared" si="42"/>
        <v>402</v>
      </c>
      <c r="J145" s="250">
        <f t="shared" si="42"/>
        <v>791</v>
      </c>
      <c r="K145" s="250">
        <f t="shared" si="42"/>
        <v>2039</v>
      </c>
      <c r="L145" s="250">
        <f t="shared" si="42"/>
        <v>2099</v>
      </c>
      <c r="M145" s="250">
        <f t="shared" si="42"/>
        <v>4138</v>
      </c>
      <c r="N145" s="250">
        <f t="shared" si="42"/>
        <v>2428</v>
      </c>
      <c r="O145" s="250">
        <f t="shared" si="42"/>
        <v>2501</v>
      </c>
      <c r="P145" s="251">
        <f t="shared" si="42"/>
        <v>4929</v>
      </c>
    </row>
    <row r="146" spans="1:16" ht="13.5" thickBot="1">
      <c r="A146" s="34"/>
      <c r="B146" s="34"/>
      <c r="C146" s="34"/>
      <c r="D146" s="34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</row>
    <row r="147" spans="1:16" ht="13.5" thickBot="1">
      <c r="A147" s="21" t="s">
        <v>35</v>
      </c>
      <c r="B147" s="22"/>
      <c r="C147" s="22"/>
      <c r="D147" s="15"/>
      <c r="E147" s="23" t="s">
        <v>15</v>
      </c>
      <c r="F147" s="23" t="s">
        <v>16</v>
      </c>
      <c r="G147" s="23" t="s">
        <v>17</v>
      </c>
      <c r="H147" s="23" t="s">
        <v>15</v>
      </c>
      <c r="I147" s="23" t="s">
        <v>16</v>
      </c>
      <c r="J147" s="23" t="s">
        <v>17</v>
      </c>
      <c r="K147" s="23" t="s">
        <v>15</v>
      </c>
      <c r="L147" s="23" t="s">
        <v>16</v>
      </c>
      <c r="M147" s="23" t="s">
        <v>17</v>
      </c>
      <c r="N147" s="23" t="s">
        <v>15</v>
      </c>
      <c r="O147" s="23" t="s">
        <v>16</v>
      </c>
      <c r="P147" s="24" t="s">
        <v>17</v>
      </c>
    </row>
    <row r="148" spans="1:16" ht="12.75">
      <c r="A148" s="268" t="s">
        <v>102</v>
      </c>
      <c r="B148" s="255" t="s">
        <v>103</v>
      </c>
      <c r="C148" s="44" t="s">
        <v>89</v>
      </c>
      <c r="D148" s="141"/>
      <c r="E148" s="307">
        <v>0</v>
      </c>
      <c r="F148" s="274">
        <v>0</v>
      </c>
      <c r="G148" s="274">
        <f>SUM(E148:F148)</f>
        <v>0</v>
      </c>
      <c r="H148" s="274">
        <v>0</v>
      </c>
      <c r="I148" s="274">
        <v>0</v>
      </c>
      <c r="J148" s="274">
        <f>SUM(H148:I148)</f>
        <v>0</v>
      </c>
      <c r="K148" s="300">
        <v>18</v>
      </c>
      <c r="L148" s="300">
        <v>8</v>
      </c>
      <c r="M148" s="274">
        <f>SUM(K148:L148)</f>
        <v>26</v>
      </c>
      <c r="N148" s="300">
        <f aca="true" t="shared" si="43" ref="N148:O156">SUM(H148,K148)</f>
        <v>18</v>
      </c>
      <c r="O148" s="300">
        <f t="shared" si="43"/>
        <v>8</v>
      </c>
      <c r="P148" s="301">
        <f>SUM(N148:O148)</f>
        <v>26</v>
      </c>
    </row>
    <row r="149" spans="1:16" ht="12.75">
      <c r="A149" s="268" t="s">
        <v>104</v>
      </c>
      <c r="B149" s="255" t="s">
        <v>103</v>
      </c>
      <c r="C149" s="44" t="s">
        <v>89</v>
      </c>
      <c r="D149" s="141"/>
      <c r="E149" s="308">
        <v>0</v>
      </c>
      <c r="F149" s="257">
        <v>0</v>
      </c>
      <c r="G149" s="257">
        <f>SUM(E149:F149)</f>
        <v>0</v>
      </c>
      <c r="H149" s="257">
        <v>0</v>
      </c>
      <c r="I149" s="257">
        <v>0</v>
      </c>
      <c r="J149" s="257">
        <f>SUM(H149:I149)</f>
        <v>0</v>
      </c>
      <c r="K149" s="256">
        <v>13</v>
      </c>
      <c r="L149" s="256">
        <v>9</v>
      </c>
      <c r="M149" s="257">
        <f>SUM(K149:L149)</f>
        <v>22</v>
      </c>
      <c r="N149" s="256">
        <f t="shared" si="43"/>
        <v>13</v>
      </c>
      <c r="O149" s="256">
        <f t="shared" si="43"/>
        <v>9</v>
      </c>
      <c r="P149" s="258">
        <f aca="true" t="shared" si="44" ref="P149:P156">SUM(N149:O149)</f>
        <v>22</v>
      </c>
    </row>
    <row r="150" spans="1:16" ht="12.75">
      <c r="A150" s="254" t="s">
        <v>105</v>
      </c>
      <c r="B150" s="255" t="s">
        <v>103</v>
      </c>
      <c r="C150" s="60" t="s">
        <v>89</v>
      </c>
      <c r="D150" s="141"/>
      <c r="E150" s="309">
        <v>0</v>
      </c>
      <c r="F150" s="265">
        <v>0</v>
      </c>
      <c r="G150" s="257">
        <f aca="true" t="shared" si="45" ref="G150:G156">SUM(E150:F150)</f>
        <v>0</v>
      </c>
      <c r="H150" s="259">
        <v>0</v>
      </c>
      <c r="I150" s="259">
        <v>0</v>
      </c>
      <c r="J150" s="257">
        <v>0</v>
      </c>
      <c r="K150" s="259">
        <v>0</v>
      </c>
      <c r="L150" s="259">
        <v>0</v>
      </c>
      <c r="M150" s="257">
        <f aca="true" t="shared" si="46" ref="M150:M156">SUM(K150:L150)</f>
        <v>0</v>
      </c>
      <c r="N150" s="259">
        <f t="shared" si="43"/>
        <v>0</v>
      </c>
      <c r="O150" s="259">
        <f t="shared" si="43"/>
        <v>0</v>
      </c>
      <c r="P150" s="258">
        <f t="shared" si="44"/>
        <v>0</v>
      </c>
    </row>
    <row r="151" spans="1:16" s="110" customFormat="1" ht="12.75">
      <c r="A151" s="220" t="s">
        <v>36</v>
      </c>
      <c r="B151" s="255" t="s">
        <v>103</v>
      </c>
      <c r="C151" s="95" t="s">
        <v>89</v>
      </c>
      <c r="D151" s="141"/>
      <c r="E151" s="310">
        <v>0</v>
      </c>
      <c r="F151" s="289">
        <v>0</v>
      </c>
      <c r="G151" s="257">
        <v>0</v>
      </c>
      <c r="H151" s="262">
        <v>0</v>
      </c>
      <c r="I151" s="262">
        <v>0</v>
      </c>
      <c r="J151" s="257">
        <v>0</v>
      </c>
      <c r="K151" s="262">
        <v>0</v>
      </c>
      <c r="L151" s="262">
        <v>0</v>
      </c>
      <c r="M151" s="257">
        <f t="shared" si="46"/>
        <v>0</v>
      </c>
      <c r="N151" s="262">
        <f t="shared" si="43"/>
        <v>0</v>
      </c>
      <c r="O151" s="262">
        <f t="shared" si="43"/>
        <v>0</v>
      </c>
      <c r="P151" s="258">
        <f t="shared" si="44"/>
        <v>0</v>
      </c>
    </row>
    <row r="152" spans="1:16" ht="12.75">
      <c r="A152" s="255" t="s">
        <v>37</v>
      </c>
      <c r="B152" s="255" t="s">
        <v>92</v>
      </c>
      <c r="C152" s="130" t="s">
        <v>89</v>
      </c>
      <c r="D152" s="303"/>
      <c r="E152" s="311">
        <v>0</v>
      </c>
      <c r="F152" s="312">
        <v>0</v>
      </c>
      <c r="G152" s="279">
        <f>SUM(E152:F152)</f>
        <v>0</v>
      </c>
      <c r="H152" s="278">
        <v>0</v>
      </c>
      <c r="I152" s="278">
        <v>0</v>
      </c>
      <c r="J152" s="279">
        <f>SUM(H152:I152)</f>
        <v>0</v>
      </c>
      <c r="K152" s="278">
        <v>10</v>
      </c>
      <c r="L152" s="278">
        <v>11</v>
      </c>
      <c r="M152" s="279">
        <f t="shared" si="46"/>
        <v>21</v>
      </c>
      <c r="N152" s="278">
        <f t="shared" si="43"/>
        <v>10</v>
      </c>
      <c r="O152" s="278">
        <f t="shared" si="43"/>
        <v>11</v>
      </c>
      <c r="P152" s="280">
        <f t="shared" si="44"/>
        <v>21</v>
      </c>
    </row>
    <row r="153" spans="1:16" s="110" customFormat="1" ht="12.75">
      <c r="A153" s="255" t="s">
        <v>222</v>
      </c>
      <c r="B153" s="255" t="s">
        <v>223</v>
      </c>
      <c r="C153" s="130" t="s">
        <v>89</v>
      </c>
      <c r="D153" s="303"/>
      <c r="E153" s="311">
        <v>0</v>
      </c>
      <c r="F153" s="312">
        <v>0</v>
      </c>
      <c r="G153" s="279">
        <v>0</v>
      </c>
      <c r="H153" s="278">
        <v>0</v>
      </c>
      <c r="I153" s="278">
        <v>0</v>
      </c>
      <c r="J153" s="279"/>
      <c r="K153" s="278">
        <v>24</v>
      </c>
      <c r="L153" s="278">
        <v>6</v>
      </c>
      <c r="M153" s="279">
        <f t="shared" si="46"/>
        <v>30</v>
      </c>
      <c r="N153" s="278">
        <f t="shared" si="43"/>
        <v>24</v>
      </c>
      <c r="O153" s="278">
        <f t="shared" si="43"/>
        <v>6</v>
      </c>
      <c r="P153" s="280">
        <f t="shared" si="44"/>
        <v>30</v>
      </c>
    </row>
    <row r="154" spans="1:16" ht="12.75">
      <c r="A154" s="302" t="s">
        <v>106</v>
      </c>
      <c r="B154" s="302" t="s">
        <v>98</v>
      </c>
      <c r="C154" s="97" t="s">
        <v>89</v>
      </c>
      <c r="D154" s="304"/>
      <c r="E154" s="313">
        <v>0</v>
      </c>
      <c r="F154" s="314">
        <v>0</v>
      </c>
      <c r="G154" s="315">
        <f t="shared" si="45"/>
        <v>0</v>
      </c>
      <c r="H154" s="316">
        <v>6</v>
      </c>
      <c r="I154" s="316">
        <v>3</v>
      </c>
      <c r="J154" s="315">
        <v>0</v>
      </c>
      <c r="K154" s="316">
        <v>4</v>
      </c>
      <c r="L154" s="316">
        <v>13</v>
      </c>
      <c r="M154" s="315">
        <f t="shared" si="46"/>
        <v>17</v>
      </c>
      <c r="N154" s="316">
        <f t="shared" si="43"/>
        <v>10</v>
      </c>
      <c r="O154" s="316">
        <f t="shared" si="43"/>
        <v>16</v>
      </c>
      <c r="P154" s="317">
        <f t="shared" si="44"/>
        <v>26</v>
      </c>
    </row>
    <row r="155" spans="1:16" s="110" customFormat="1" ht="25.5">
      <c r="A155" s="302" t="s">
        <v>69</v>
      </c>
      <c r="B155" s="302" t="s">
        <v>94</v>
      </c>
      <c r="C155" s="97" t="s">
        <v>95</v>
      </c>
      <c r="D155" s="305"/>
      <c r="E155" s="313">
        <v>0</v>
      </c>
      <c r="F155" s="314">
        <v>0</v>
      </c>
      <c r="G155" s="315">
        <f t="shared" si="45"/>
        <v>0</v>
      </c>
      <c r="H155" s="316">
        <v>6</v>
      </c>
      <c r="I155" s="316">
        <v>1</v>
      </c>
      <c r="J155" s="315">
        <f>SUM(H155:I155)</f>
        <v>7</v>
      </c>
      <c r="K155" s="316">
        <v>2</v>
      </c>
      <c r="L155" s="316">
        <v>1</v>
      </c>
      <c r="M155" s="315">
        <f t="shared" si="46"/>
        <v>3</v>
      </c>
      <c r="N155" s="316">
        <f t="shared" si="43"/>
        <v>8</v>
      </c>
      <c r="O155" s="316">
        <f t="shared" si="43"/>
        <v>2</v>
      </c>
      <c r="P155" s="317">
        <f t="shared" si="44"/>
        <v>10</v>
      </c>
    </row>
    <row r="156" spans="1:16" s="110" customFormat="1" ht="12.75">
      <c r="A156" s="302" t="s">
        <v>107</v>
      </c>
      <c r="B156" s="302" t="s">
        <v>100</v>
      </c>
      <c r="C156" s="97" t="s">
        <v>89</v>
      </c>
      <c r="D156" s="306"/>
      <c r="E156" s="318">
        <v>3</v>
      </c>
      <c r="F156" s="316">
        <v>2</v>
      </c>
      <c r="G156" s="315">
        <f t="shared" si="45"/>
        <v>5</v>
      </c>
      <c r="H156" s="316">
        <v>2</v>
      </c>
      <c r="I156" s="316">
        <v>2</v>
      </c>
      <c r="J156" s="315">
        <f>SUM(H156:I156)</f>
        <v>4</v>
      </c>
      <c r="K156" s="316">
        <v>3</v>
      </c>
      <c r="L156" s="316">
        <v>2</v>
      </c>
      <c r="M156" s="315">
        <f t="shared" si="46"/>
        <v>5</v>
      </c>
      <c r="N156" s="316">
        <f t="shared" si="43"/>
        <v>5</v>
      </c>
      <c r="O156" s="316">
        <f t="shared" si="43"/>
        <v>4</v>
      </c>
      <c r="P156" s="317">
        <f t="shared" si="44"/>
        <v>9</v>
      </c>
    </row>
    <row r="157" spans="1:16" ht="13.5" thickBot="1">
      <c r="A157" s="590" t="s">
        <v>34</v>
      </c>
      <c r="B157" s="591"/>
      <c r="C157" s="591"/>
      <c r="D157" s="624"/>
      <c r="E157" s="319">
        <f aca="true" t="shared" si="47" ref="E157:P157">SUM(E148:E156)</f>
        <v>3</v>
      </c>
      <c r="F157" s="320">
        <f t="shared" si="47"/>
        <v>2</v>
      </c>
      <c r="G157" s="320">
        <f t="shared" si="47"/>
        <v>5</v>
      </c>
      <c r="H157" s="320">
        <f t="shared" si="47"/>
        <v>14</v>
      </c>
      <c r="I157" s="320">
        <f t="shared" si="47"/>
        <v>6</v>
      </c>
      <c r="J157" s="320">
        <f t="shared" si="47"/>
        <v>11</v>
      </c>
      <c r="K157" s="320">
        <f t="shared" si="47"/>
        <v>74</v>
      </c>
      <c r="L157" s="320">
        <f t="shared" si="47"/>
        <v>50</v>
      </c>
      <c r="M157" s="320">
        <f t="shared" si="47"/>
        <v>124</v>
      </c>
      <c r="N157" s="320">
        <f t="shared" si="47"/>
        <v>88</v>
      </c>
      <c r="O157" s="320">
        <f t="shared" si="47"/>
        <v>56</v>
      </c>
      <c r="P157" s="321">
        <f t="shared" si="47"/>
        <v>144</v>
      </c>
    </row>
    <row r="158" spans="1:16" ht="13.5" thickBot="1">
      <c r="A158" s="63"/>
      <c r="B158" s="63"/>
      <c r="C158" s="63"/>
      <c r="D158" s="63"/>
      <c r="E158" s="64"/>
      <c r="F158" s="64"/>
      <c r="G158" s="64"/>
      <c r="H158" s="65"/>
      <c r="I158" s="65"/>
      <c r="J158" s="65"/>
      <c r="K158" s="65"/>
      <c r="L158" s="65"/>
      <c r="M158" s="64"/>
      <c r="N158" s="64"/>
      <c r="O158" s="64"/>
      <c r="P158" s="64"/>
    </row>
    <row r="159" spans="1:16" ht="13.5" thickBot="1">
      <c r="A159" s="21" t="s">
        <v>49</v>
      </c>
      <c r="B159" s="22"/>
      <c r="C159" s="22"/>
      <c r="D159" s="22"/>
      <c r="E159" s="23" t="s">
        <v>15</v>
      </c>
      <c r="F159" s="23" t="s">
        <v>16</v>
      </c>
      <c r="G159" s="23" t="s">
        <v>17</v>
      </c>
      <c r="H159" s="23" t="s">
        <v>15</v>
      </c>
      <c r="I159" s="23" t="s">
        <v>16</v>
      </c>
      <c r="J159" s="23" t="s">
        <v>17</v>
      </c>
      <c r="K159" s="23" t="s">
        <v>15</v>
      </c>
      <c r="L159" s="23" t="s">
        <v>16</v>
      </c>
      <c r="M159" s="23" t="s">
        <v>17</v>
      </c>
      <c r="N159" s="23" t="s">
        <v>15</v>
      </c>
      <c r="O159" s="23" t="s">
        <v>16</v>
      </c>
      <c r="P159" s="24" t="s">
        <v>17</v>
      </c>
    </row>
    <row r="160" spans="1:16" ht="26.25" thickBot="1">
      <c r="A160" s="268" t="s">
        <v>108</v>
      </c>
      <c r="B160" s="269" t="s">
        <v>109</v>
      </c>
      <c r="C160" s="107" t="s">
        <v>110</v>
      </c>
      <c r="D160" s="105"/>
      <c r="E160" s="256">
        <v>0</v>
      </c>
      <c r="F160" s="256">
        <v>0</v>
      </c>
      <c r="G160" s="260">
        <f>SUM(E160:F160)</f>
        <v>0</v>
      </c>
      <c r="H160" s="256">
        <v>0</v>
      </c>
      <c r="I160" s="256">
        <v>0</v>
      </c>
      <c r="J160" s="278">
        <f>SUM(H160:I160)</f>
        <v>0</v>
      </c>
      <c r="K160" s="256">
        <v>0</v>
      </c>
      <c r="L160" s="256">
        <v>0</v>
      </c>
      <c r="M160" s="278">
        <v>0</v>
      </c>
      <c r="N160" s="277">
        <v>0</v>
      </c>
      <c r="O160" s="277">
        <f>SUM(I160,L160)</f>
        <v>0</v>
      </c>
      <c r="P160" s="322">
        <f>SUM(N160:O160)</f>
        <v>0</v>
      </c>
    </row>
    <row r="161" spans="1:16" ht="13.5" thickBot="1">
      <c r="A161" s="536" t="s">
        <v>34</v>
      </c>
      <c r="B161" s="537"/>
      <c r="C161" s="537"/>
      <c r="D161" s="539"/>
      <c r="E161" s="215">
        <f>E160</f>
        <v>0</v>
      </c>
      <c r="F161" s="215">
        <f>F160</f>
        <v>0</v>
      </c>
      <c r="G161" s="215">
        <f>G160</f>
        <v>0</v>
      </c>
      <c r="H161" s="215">
        <f>H160</f>
        <v>0</v>
      </c>
      <c r="I161" s="215">
        <f aca="true" t="shared" si="48" ref="I161:P161">SUM(I160:I160)</f>
        <v>0</v>
      </c>
      <c r="J161" s="215">
        <f t="shared" si="48"/>
        <v>0</v>
      </c>
      <c r="K161" s="215">
        <f t="shared" si="48"/>
        <v>0</v>
      </c>
      <c r="L161" s="215">
        <f t="shared" si="48"/>
        <v>0</v>
      </c>
      <c r="M161" s="215">
        <f t="shared" si="48"/>
        <v>0</v>
      </c>
      <c r="N161" s="215">
        <f t="shared" si="48"/>
        <v>0</v>
      </c>
      <c r="O161" s="215">
        <f t="shared" si="48"/>
        <v>0</v>
      </c>
      <c r="P161" s="216">
        <f t="shared" si="48"/>
        <v>0</v>
      </c>
    </row>
    <row r="162" spans="1:16" ht="13.5" thickBot="1">
      <c r="A162" s="555" t="s">
        <v>51</v>
      </c>
      <c r="B162" s="556"/>
      <c r="C162" s="556"/>
      <c r="D162" s="557"/>
      <c r="E162" s="375">
        <f aca="true" t="shared" si="49" ref="E162:P162">SUM(E145,E157,E161)</f>
        <v>725</v>
      </c>
      <c r="F162" s="375">
        <f t="shared" si="49"/>
        <v>788</v>
      </c>
      <c r="G162" s="375">
        <f t="shared" si="49"/>
        <v>1513</v>
      </c>
      <c r="H162" s="375">
        <f t="shared" si="49"/>
        <v>403</v>
      </c>
      <c r="I162" s="375">
        <f t="shared" si="49"/>
        <v>408</v>
      </c>
      <c r="J162" s="375">
        <f t="shared" si="49"/>
        <v>802</v>
      </c>
      <c r="K162" s="375">
        <f t="shared" si="49"/>
        <v>2113</v>
      </c>
      <c r="L162" s="375">
        <f t="shared" si="49"/>
        <v>2149</v>
      </c>
      <c r="M162" s="375">
        <f t="shared" si="49"/>
        <v>4262</v>
      </c>
      <c r="N162" s="375">
        <f t="shared" si="49"/>
        <v>2516</v>
      </c>
      <c r="O162" s="375">
        <f t="shared" si="49"/>
        <v>2557</v>
      </c>
      <c r="P162" s="376">
        <f t="shared" si="49"/>
        <v>5073</v>
      </c>
    </row>
    <row r="163" spans="1:16" ht="13.5" thickBot="1">
      <c r="A163" s="48"/>
      <c r="B163" s="48"/>
      <c r="C163" s="48"/>
      <c r="D163" s="48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</row>
    <row r="164" spans="1:16" ht="13.5" thickBot="1">
      <c r="A164" s="540" t="s">
        <v>111</v>
      </c>
      <c r="B164" s="541"/>
      <c r="C164" s="541"/>
      <c r="D164" s="541"/>
      <c r="E164" s="541"/>
      <c r="F164" s="541"/>
      <c r="G164" s="542"/>
      <c r="H164" s="533" t="s">
        <v>6</v>
      </c>
      <c r="I164" s="534"/>
      <c r="J164" s="534"/>
      <c r="K164" s="534"/>
      <c r="L164" s="534"/>
      <c r="M164" s="534"/>
      <c r="N164" s="534"/>
      <c r="O164" s="534"/>
      <c r="P164" s="535"/>
    </row>
    <row r="165" spans="1:16" ht="13.5" thickBot="1">
      <c r="A165" s="103" t="s">
        <v>7</v>
      </c>
      <c r="B165" s="17" t="s">
        <v>53</v>
      </c>
      <c r="C165" s="111" t="s">
        <v>9</v>
      </c>
      <c r="D165" s="15"/>
      <c r="E165" s="545" t="s">
        <v>10</v>
      </c>
      <c r="F165" s="545"/>
      <c r="G165" s="545"/>
      <c r="H165" s="546" t="s">
        <v>11</v>
      </c>
      <c r="I165" s="545"/>
      <c r="J165" s="545"/>
      <c r="K165" s="545" t="s">
        <v>12</v>
      </c>
      <c r="L165" s="545"/>
      <c r="M165" s="545"/>
      <c r="N165" s="545" t="s">
        <v>13</v>
      </c>
      <c r="O165" s="545"/>
      <c r="P165" s="531"/>
    </row>
    <row r="166" spans="1:16" ht="12.75">
      <c r="A166" s="379" t="s">
        <v>14</v>
      </c>
      <c r="B166" s="380"/>
      <c r="C166" s="15"/>
      <c r="D166" s="15"/>
      <c r="E166" s="18" t="s">
        <v>15</v>
      </c>
      <c r="F166" s="18" t="s">
        <v>16</v>
      </c>
      <c r="G166" s="18" t="s">
        <v>17</v>
      </c>
      <c r="H166" s="18" t="s">
        <v>15</v>
      </c>
      <c r="I166" s="18" t="s">
        <v>16</v>
      </c>
      <c r="J166" s="18" t="s">
        <v>17</v>
      </c>
      <c r="K166" s="18" t="s">
        <v>15</v>
      </c>
      <c r="L166" s="18" t="s">
        <v>16</v>
      </c>
      <c r="M166" s="18" t="s">
        <v>17</v>
      </c>
      <c r="N166" s="18" t="s">
        <v>15</v>
      </c>
      <c r="O166" s="18" t="s">
        <v>16</v>
      </c>
      <c r="P166" s="19" t="s">
        <v>17</v>
      </c>
    </row>
    <row r="167" spans="1:16" ht="12.75">
      <c r="A167" s="333" t="s">
        <v>177</v>
      </c>
      <c r="B167" s="293" t="s">
        <v>113</v>
      </c>
      <c r="C167" s="70" t="s">
        <v>114</v>
      </c>
      <c r="D167" s="38"/>
      <c r="E167" s="378">
        <v>0</v>
      </c>
      <c r="F167" s="168">
        <v>0</v>
      </c>
      <c r="G167" s="168">
        <f>SUM(E167:F167)</f>
        <v>0</v>
      </c>
      <c r="H167" s="170">
        <v>0</v>
      </c>
      <c r="I167" s="170">
        <v>0</v>
      </c>
      <c r="J167" s="170">
        <f>SUM(H167,I167)</f>
        <v>0</v>
      </c>
      <c r="K167" s="170">
        <v>0</v>
      </c>
      <c r="L167" s="170">
        <v>0</v>
      </c>
      <c r="M167" s="170">
        <f>SUM(K167:L167)</f>
        <v>0</v>
      </c>
      <c r="N167" s="170">
        <f>SUM(H167,K167)</f>
        <v>0</v>
      </c>
      <c r="O167" s="170">
        <f>SUM(I167,L167)</f>
        <v>0</v>
      </c>
      <c r="P167" s="171">
        <f>SUM(N167:O167)</f>
        <v>0</v>
      </c>
    </row>
    <row r="168" spans="1:16" s="109" customFormat="1" ht="12.75">
      <c r="A168" s="283" t="s">
        <v>112</v>
      </c>
      <c r="B168" s="293" t="s">
        <v>113</v>
      </c>
      <c r="C168" s="60" t="s">
        <v>114</v>
      </c>
      <c r="D168" s="51"/>
      <c r="E168" s="466">
        <v>95</v>
      </c>
      <c r="F168" s="197">
        <v>18</v>
      </c>
      <c r="G168" s="197">
        <f>SUM(E168:F168)</f>
        <v>113</v>
      </c>
      <c r="H168" s="198">
        <v>94</v>
      </c>
      <c r="I168" s="198">
        <v>18</v>
      </c>
      <c r="J168" s="260">
        <f>SUM(H168:I168)</f>
        <v>112</v>
      </c>
      <c r="K168" s="199">
        <v>282</v>
      </c>
      <c r="L168" s="199">
        <v>66</v>
      </c>
      <c r="M168" s="197">
        <f>SUM(K168:L168)</f>
        <v>348</v>
      </c>
      <c r="N168" s="198">
        <f>SUM(H168,K168)</f>
        <v>376</v>
      </c>
      <c r="O168" s="198">
        <f>SUM(I168,L168)</f>
        <v>84</v>
      </c>
      <c r="P168" s="381">
        <f>SUM(N168:O168)</f>
        <v>460</v>
      </c>
    </row>
    <row r="169" spans="1:16" ht="13.5" thickBot="1">
      <c r="A169" s="590" t="s">
        <v>34</v>
      </c>
      <c r="B169" s="591"/>
      <c r="C169" s="591"/>
      <c r="D169" s="592"/>
      <c r="E169" s="377">
        <f aca="true" t="shared" si="50" ref="E169:P169">SUM(E167:E168)</f>
        <v>95</v>
      </c>
      <c r="F169" s="377">
        <f t="shared" si="50"/>
        <v>18</v>
      </c>
      <c r="G169" s="377">
        <f t="shared" si="50"/>
        <v>113</v>
      </c>
      <c r="H169" s="377">
        <f t="shared" si="50"/>
        <v>94</v>
      </c>
      <c r="I169" s="377">
        <f t="shared" si="50"/>
        <v>18</v>
      </c>
      <c r="J169" s="377">
        <f t="shared" si="50"/>
        <v>112</v>
      </c>
      <c r="K169" s="377">
        <f t="shared" si="50"/>
        <v>282</v>
      </c>
      <c r="L169" s="377">
        <f t="shared" si="50"/>
        <v>66</v>
      </c>
      <c r="M169" s="377">
        <f t="shared" si="50"/>
        <v>348</v>
      </c>
      <c r="N169" s="377">
        <f t="shared" si="50"/>
        <v>376</v>
      </c>
      <c r="O169" s="377">
        <f t="shared" si="50"/>
        <v>84</v>
      </c>
      <c r="P169" s="382">
        <f t="shared" si="50"/>
        <v>460</v>
      </c>
    </row>
    <row r="170" spans="1:16" ht="13.5" thickBot="1">
      <c r="A170" s="34"/>
      <c r="B170" s="34"/>
      <c r="C170" s="34"/>
      <c r="D170" s="34"/>
      <c r="E170" s="36"/>
      <c r="F170" s="36"/>
      <c r="G170" s="56"/>
      <c r="H170" s="36"/>
      <c r="I170" s="36"/>
      <c r="J170" s="56"/>
      <c r="K170" s="36"/>
      <c r="L170" s="36"/>
      <c r="M170" s="56"/>
      <c r="N170" s="36"/>
      <c r="O170" s="36"/>
      <c r="P170" s="56"/>
    </row>
    <row r="171" spans="1:16" ht="13.5" thickBot="1">
      <c r="A171" s="21" t="s">
        <v>35</v>
      </c>
      <c r="B171" s="22"/>
      <c r="C171" s="22"/>
      <c r="D171" s="22"/>
      <c r="E171" s="23" t="s">
        <v>15</v>
      </c>
      <c r="F171" s="23" t="s">
        <v>16</v>
      </c>
      <c r="G171" s="23" t="s">
        <v>17</v>
      </c>
      <c r="H171" s="23" t="s">
        <v>15</v>
      </c>
      <c r="I171" s="23" t="s">
        <v>16</v>
      </c>
      <c r="J171" s="23" t="s">
        <v>17</v>
      </c>
      <c r="K171" s="23" t="s">
        <v>15</v>
      </c>
      <c r="L171" s="23" t="s">
        <v>16</v>
      </c>
      <c r="M171" s="23" t="s">
        <v>17</v>
      </c>
      <c r="N171" s="23" t="s">
        <v>15</v>
      </c>
      <c r="O171" s="23" t="s">
        <v>16</v>
      </c>
      <c r="P171" s="24" t="s">
        <v>17</v>
      </c>
    </row>
    <row r="172" spans="1:16" s="110" customFormat="1" ht="26.25" thickBot="1">
      <c r="A172" s="324" t="s">
        <v>69</v>
      </c>
      <c r="B172" s="325" t="s">
        <v>113</v>
      </c>
      <c r="C172" s="135" t="s">
        <v>115</v>
      </c>
      <c r="D172" s="135"/>
      <c r="E172" s="326">
        <v>7</v>
      </c>
      <c r="F172" s="326">
        <v>0</v>
      </c>
      <c r="G172" s="326">
        <f>SUM(E172:F172)</f>
        <v>7</v>
      </c>
      <c r="H172" s="326">
        <v>0</v>
      </c>
      <c r="I172" s="327">
        <v>0</v>
      </c>
      <c r="J172" s="326">
        <f>SUM(H172:I172)</f>
        <v>0</v>
      </c>
      <c r="K172" s="327">
        <v>9</v>
      </c>
      <c r="L172" s="327">
        <v>7</v>
      </c>
      <c r="M172" s="326">
        <f>SUM(K172:L172)</f>
        <v>16</v>
      </c>
      <c r="N172" s="320">
        <f>SUM(H172,K172)</f>
        <v>9</v>
      </c>
      <c r="O172" s="320">
        <f>SUM(I172,L172)</f>
        <v>7</v>
      </c>
      <c r="P172" s="328">
        <f>SUM(N172:O172)</f>
        <v>16</v>
      </c>
    </row>
    <row r="173" spans="1:16" ht="13.5" thickBot="1">
      <c r="A173" s="618" t="s">
        <v>34</v>
      </c>
      <c r="B173" s="619"/>
      <c r="C173" s="619"/>
      <c r="D173" s="620"/>
      <c r="E173" s="320">
        <f>E172</f>
        <v>7</v>
      </c>
      <c r="F173" s="320">
        <f aca="true" t="shared" si="51" ref="F173:P173">F172</f>
        <v>0</v>
      </c>
      <c r="G173" s="320">
        <f t="shared" si="51"/>
        <v>7</v>
      </c>
      <c r="H173" s="320">
        <f t="shared" si="51"/>
        <v>0</v>
      </c>
      <c r="I173" s="320">
        <f t="shared" si="51"/>
        <v>0</v>
      </c>
      <c r="J173" s="320">
        <f t="shared" si="51"/>
        <v>0</v>
      </c>
      <c r="K173" s="320">
        <f t="shared" si="51"/>
        <v>9</v>
      </c>
      <c r="L173" s="320">
        <f t="shared" si="51"/>
        <v>7</v>
      </c>
      <c r="M173" s="320">
        <f t="shared" si="51"/>
        <v>16</v>
      </c>
      <c r="N173" s="320">
        <f t="shared" si="51"/>
        <v>9</v>
      </c>
      <c r="O173" s="320">
        <f t="shared" si="51"/>
        <v>7</v>
      </c>
      <c r="P173" s="321">
        <f t="shared" si="51"/>
        <v>16</v>
      </c>
    </row>
    <row r="174" spans="1:16" ht="13.5" thickBot="1">
      <c r="A174" s="480"/>
      <c r="B174" s="481"/>
      <c r="C174" s="481"/>
      <c r="D174" s="481"/>
      <c r="E174" s="320"/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1"/>
    </row>
    <row r="175" spans="1:16" s="422" customFormat="1" ht="13.5" thickBot="1">
      <c r="A175" s="615" t="s">
        <v>51</v>
      </c>
      <c r="B175" s="616"/>
      <c r="C175" s="616"/>
      <c r="D175" s="617"/>
      <c r="E175" s="375">
        <f aca="true" t="shared" si="52" ref="E175:P175">SUM(E169,E173)</f>
        <v>102</v>
      </c>
      <c r="F175" s="375">
        <f t="shared" si="52"/>
        <v>18</v>
      </c>
      <c r="G175" s="375">
        <f t="shared" si="52"/>
        <v>120</v>
      </c>
      <c r="H175" s="375">
        <f t="shared" si="52"/>
        <v>94</v>
      </c>
      <c r="I175" s="375">
        <f t="shared" si="52"/>
        <v>18</v>
      </c>
      <c r="J175" s="375">
        <f t="shared" si="52"/>
        <v>112</v>
      </c>
      <c r="K175" s="375">
        <f t="shared" si="52"/>
        <v>291</v>
      </c>
      <c r="L175" s="375">
        <f t="shared" si="52"/>
        <v>73</v>
      </c>
      <c r="M175" s="375">
        <f t="shared" si="52"/>
        <v>364</v>
      </c>
      <c r="N175" s="375">
        <f t="shared" si="52"/>
        <v>385</v>
      </c>
      <c r="O175" s="375">
        <f t="shared" si="52"/>
        <v>91</v>
      </c>
      <c r="P175" s="376">
        <f t="shared" si="52"/>
        <v>476</v>
      </c>
    </row>
    <row r="176" spans="1:16" s="422" customFormat="1" ht="12.75">
      <c r="A176" s="67"/>
      <c r="B176" s="67"/>
      <c r="C176" s="67"/>
      <c r="D176" s="67"/>
      <c r="E176" s="499"/>
      <c r="F176" s="499"/>
      <c r="G176" s="499"/>
      <c r="H176" s="499"/>
      <c r="I176" s="499"/>
      <c r="J176" s="499"/>
      <c r="K176" s="499"/>
      <c r="L176" s="499"/>
      <c r="M176" s="499"/>
      <c r="N176" s="499"/>
      <c r="O176" s="499"/>
      <c r="P176" s="499"/>
    </row>
    <row r="177" spans="1:16" s="422" customFormat="1" ht="12.75">
      <c r="A177" s="67"/>
      <c r="B177" s="67"/>
      <c r="C177" s="67"/>
      <c r="D177" s="67"/>
      <c r="E177" s="499"/>
      <c r="F177" s="499"/>
      <c r="G177" s="499"/>
      <c r="H177" s="499"/>
      <c r="I177" s="499"/>
      <c r="J177" s="499"/>
      <c r="K177" s="499"/>
      <c r="L177" s="499"/>
      <c r="M177" s="499"/>
      <c r="N177" s="499"/>
      <c r="O177" s="499"/>
      <c r="P177" s="499"/>
    </row>
    <row r="178" spans="1:16" ht="13.5" thickBot="1">
      <c r="A178" s="67"/>
      <c r="B178" s="67"/>
      <c r="C178" s="67"/>
      <c r="D178" s="67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</row>
    <row r="179" spans="1:16" ht="13.5" thickBot="1">
      <c r="A179" s="540" t="s">
        <v>116</v>
      </c>
      <c r="B179" s="541"/>
      <c r="C179" s="541"/>
      <c r="D179" s="541"/>
      <c r="E179" s="541"/>
      <c r="F179" s="541"/>
      <c r="G179" s="542"/>
      <c r="H179" s="533" t="s">
        <v>6</v>
      </c>
      <c r="I179" s="534"/>
      <c r="J179" s="534"/>
      <c r="K179" s="534"/>
      <c r="L179" s="534"/>
      <c r="M179" s="534"/>
      <c r="N179" s="534"/>
      <c r="O179" s="534"/>
      <c r="P179" s="535"/>
    </row>
    <row r="180" spans="1:16" ht="13.5" thickBot="1">
      <c r="A180" s="12" t="s">
        <v>7</v>
      </c>
      <c r="B180" s="13" t="s">
        <v>53</v>
      </c>
      <c r="C180" s="14" t="s">
        <v>9</v>
      </c>
      <c r="D180" s="22"/>
      <c r="E180" s="530" t="s">
        <v>10</v>
      </c>
      <c r="F180" s="530"/>
      <c r="G180" s="530"/>
      <c r="H180" s="544" t="s">
        <v>11</v>
      </c>
      <c r="I180" s="530"/>
      <c r="J180" s="530"/>
      <c r="K180" s="530" t="s">
        <v>12</v>
      </c>
      <c r="L180" s="530"/>
      <c r="M180" s="530"/>
      <c r="N180" s="530" t="s">
        <v>13</v>
      </c>
      <c r="O180" s="530"/>
      <c r="P180" s="543"/>
    </row>
    <row r="181" spans="1:16" ht="12.75">
      <c r="A181" s="16" t="s">
        <v>14</v>
      </c>
      <c r="B181" s="15"/>
      <c r="C181" s="15"/>
      <c r="D181" s="15"/>
      <c r="E181" s="18" t="s">
        <v>15</v>
      </c>
      <c r="F181" s="18" t="s">
        <v>16</v>
      </c>
      <c r="G181" s="18" t="s">
        <v>17</v>
      </c>
      <c r="H181" s="18" t="s">
        <v>15</v>
      </c>
      <c r="I181" s="18" t="s">
        <v>16</v>
      </c>
      <c r="J181" s="18" t="s">
        <v>17</v>
      </c>
      <c r="K181" s="18" t="s">
        <v>15</v>
      </c>
      <c r="L181" s="19" t="s">
        <v>16</v>
      </c>
      <c r="M181" s="492" t="s">
        <v>17</v>
      </c>
      <c r="N181" s="18" t="s">
        <v>15</v>
      </c>
      <c r="O181" s="18" t="s">
        <v>16</v>
      </c>
      <c r="P181" s="19" t="s">
        <v>17</v>
      </c>
    </row>
    <row r="182" spans="1:16" ht="12.75">
      <c r="A182" s="323" t="s">
        <v>117</v>
      </c>
      <c r="B182" s="334" t="s">
        <v>86</v>
      </c>
      <c r="C182" s="70" t="s">
        <v>21</v>
      </c>
      <c r="D182" s="71"/>
      <c r="E182" s="40">
        <v>16</v>
      </c>
      <c r="F182" s="40">
        <v>10</v>
      </c>
      <c r="G182" s="439">
        <f>SUM(E182:F182)</f>
        <v>26</v>
      </c>
      <c r="H182" s="40">
        <v>12</v>
      </c>
      <c r="I182" s="40">
        <v>9</v>
      </c>
      <c r="J182" s="439">
        <f>SUM(H182:I182)</f>
        <v>21</v>
      </c>
      <c r="K182" s="40">
        <v>18</v>
      </c>
      <c r="L182" s="40">
        <v>7</v>
      </c>
      <c r="M182" s="439">
        <f>SUM(K182:L182)</f>
        <v>25</v>
      </c>
      <c r="N182" s="39">
        <f aca="true" t="shared" si="53" ref="N182:O193">SUM(H182,K182)</f>
        <v>30</v>
      </c>
      <c r="O182" s="39">
        <f t="shared" si="53"/>
        <v>16</v>
      </c>
      <c r="P182" s="439">
        <f aca="true" t="shared" si="54" ref="P182:P193">SUM(N182:O182)</f>
        <v>46</v>
      </c>
    </row>
    <row r="183" spans="1:16" ht="12.75">
      <c r="A183" s="323" t="s">
        <v>195</v>
      </c>
      <c r="B183" s="334" t="s">
        <v>86</v>
      </c>
      <c r="C183" s="70" t="s">
        <v>21</v>
      </c>
      <c r="D183" s="71"/>
      <c r="E183" s="40">
        <v>0</v>
      </c>
      <c r="F183" s="199">
        <v>0</v>
      </c>
      <c r="G183" s="197">
        <f aca="true" t="shared" si="55" ref="G183:G193">SUM(E183:F183)</f>
        <v>0</v>
      </c>
      <c r="H183" s="199">
        <v>0</v>
      </c>
      <c r="I183" s="199">
        <v>0</v>
      </c>
      <c r="J183" s="197">
        <f>SUM(H183:I183)</f>
        <v>0</v>
      </c>
      <c r="K183" s="199">
        <v>13</v>
      </c>
      <c r="L183" s="199">
        <v>11</v>
      </c>
      <c r="M183" s="197">
        <f>SUM(K183:L183)</f>
        <v>24</v>
      </c>
      <c r="N183" s="198">
        <f>SUM(H183,K183)</f>
        <v>13</v>
      </c>
      <c r="O183" s="198">
        <f>SUM(I183,L183)</f>
        <v>11</v>
      </c>
      <c r="P183" s="197">
        <f>SUM(N183:O183)</f>
        <v>24</v>
      </c>
    </row>
    <row r="184" spans="1:16" ht="25.5">
      <c r="A184" s="496" t="s">
        <v>118</v>
      </c>
      <c r="B184" s="334" t="s">
        <v>86</v>
      </c>
      <c r="C184" s="70" t="s">
        <v>21</v>
      </c>
      <c r="D184" s="71"/>
      <c r="E184" s="40">
        <v>12</v>
      </c>
      <c r="F184" s="199">
        <v>17</v>
      </c>
      <c r="G184" s="197">
        <f t="shared" si="55"/>
        <v>29</v>
      </c>
      <c r="H184" s="199">
        <v>7</v>
      </c>
      <c r="I184" s="199">
        <v>7</v>
      </c>
      <c r="J184" s="197">
        <f aca="true" t="shared" si="56" ref="J184:J193">SUM(H184:I184)</f>
        <v>14</v>
      </c>
      <c r="K184" s="199">
        <v>11</v>
      </c>
      <c r="L184" s="199">
        <v>10</v>
      </c>
      <c r="M184" s="197">
        <f aca="true" t="shared" si="57" ref="M184:M193">SUM(K184:L184)</f>
        <v>21</v>
      </c>
      <c r="N184" s="198">
        <f>SUM(H184,K184)</f>
        <v>18</v>
      </c>
      <c r="O184" s="198">
        <f>SUM(I184,L184)</f>
        <v>17</v>
      </c>
      <c r="P184" s="338">
        <f>SUM(N184:O184)</f>
        <v>35</v>
      </c>
    </row>
    <row r="185" spans="1:16" s="385" customFormat="1" ht="25.5">
      <c r="A185" s="496" t="s">
        <v>209</v>
      </c>
      <c r="B185" s="323" t="s">
        <v>86</v>
      </c>
      <c r="C185" s="20" t="s">
        <v>21</v>
      </c>
      <c r="D185" s="384"/>
      <c r="E185" s="66">
        <v>0</v>
      </c>
      <c r="F185" s="278">
        <v>0</v>
      </c>
      <c r="G185" s="260">
        <f t="shared" si="55"/>
        <v>0</v>
      </c>
      <c r="H185" s="278">
        <v>0</v>
      </c>
      <c r="I185" s="278">
        <v>0</v>
      </c>
      <c r="J185" s="260">
        <f t="shared" si="56"/>
        <v>0</v>
      </c>
      <c r="K185" s="278">
        <v>14</v>
      </c>
      <c r="L185" s="278">
        <v>32</v>
      </c>
      <c r="M185" s="260">
        <f t="shared" si="57"/>
        <v>46</v>
      </c>
      <c r="N185" s="259">
        <f t="shared" si="53"/>
        <v>14</v>
      </c>
      <c r="O185" s="259">
        <f t="shared" si="53"/>
        <v>32</v>
      </c>
      <c r="P185" s="279">
        <f t="shared" si="54"/>
        <v>46</v>
      </c>
    </row>
    <row r="186" spans="1:16" ht="12.75">
      <c r="A186" s="323" t="s">
        <v>119</v>
      </c>
      <c r="B186" s="334" t="s">
        <v>86</v>
      </c>
      <c r="C186" s="70" t="s">
        <v>21</v>
      </c>
      <c r="D186" s="71"/>
      <c r="E186" s="40">
        <v>0</v>
      </c>
      <c r="F186" s="199">
        <v>0</v>
      </c>
      <c r="G186" s="197">
        <v>0</v>
      </c>
      <c r="H186" s="199">
        <v>0</v>
      </c>
      <c r="I186" s="199">
        <v>0</v>
      </c>
      <c r="J186" s="197">
        <v>0</v>
      </c>
      <c r="K186" s="199">
        <v>0</v>
      </c>
      <c r="L186" s="199">
        <v>1</v>
      </c>
      <c r="M186" s="197">
        <f t="shared" si="57"/>
        <v>1</v>
      </c>
      <c r="N186" s="198">
        <f>SUM(H186,K186)</f>
        <v>0</v>
      </c>
      <c r="O186" s="198">
        <f>SUM(I186,L186)</f>
        <v>1</v>
      </c>
      <c r="P186" s="197">
        <f>SUM(N186:O186)</f>
        <v>1</v>
      </c>
    </row>
    <row r="187" spans="1:16" ht="12.75">
      <c r="A187" s="323" t="s">
        <v>208</v>
      </c>
      <c r="B187" s="334" t="s">
        <v>86</v>
      </c>
      <c r="C187" s="70" t="s">
        <v>21</v>
      </c>
      <c r="D187" s="71"/>
      <c r="E187" s="40">
        <v>0</v>
      </c>
      <c r="F187" s="199">
        <v>0</v>
      </c>
      <c r="G187" s="197">
        <f t="shared" si="55"/>
        <v>0</v>
      </c>
      <c r="H187" s="199">
        <v>0</v>
      </c>
      <c r="I187" s="199">
        <v>0</v>
      </c>
      <c r="J187" s="197">
        <f t="shared" si="56"/>
        <v>0</v>
      </c>
      <c r="K187" s="199">
        <v>159</v>
      </c>
      <c r="L187" s="199">
        <v>186</v>
      </c>
      <c r="M187" s="197">
        <f t="shared" si="57"/>
        <v>345</v>
      </c>
      <c r="N187" s="198">
        <f t="shared" si="53"/>
        <v>159</v>
      </c>
      <c r="O187" s="198">
        <f t="shared" si="53"/>
        <v>186</v>
      </c>
      <c r="P187" s="197">
        <f t="shared" si="54"/>
        <v>345</v>
      </c>
    </row>
    <row r="188" spans="1:16" ht="12.75">
      <c r="A188" s="323" t="s">
        <v>176</v>
      </c>
      <c r="B188" s="334" t="s">
        <v>86</v>
      </c>
      <c r="C188" s="70" t="s">
        <v>21</v>
      </c>
      <c r="D188" s="71"/>
      <c r="E188" s="40">
        <v>98</v>
      </c>
      <c r="F188" s="199">
        <v>124</v>
      </c>
      <c r="G188" s="197">
        <f t="shared" si="55"/>
        <v>222</v>
      </c>
      <c r="H188" s="199">
        <v>64</v>
      </c>
      <c r="I188" s="199">
        <v>52</v>
      </c>
      <c r="J188" s="197">
        <f>SUM(H188:I188)</f>
        <v>116</v>
      </c>
      <c r="K188" s="199">
        <v>103</v>
      </c>
      <c r="L188" s="199">
        <v>111</v>
      </c>
      <c r="M188" s="197">
        <f>SUM(K188:L188)</f>
        <v>214</v>
      </c>
      <c r="N188" s="198">
        <f>SUM(H188,K188)</f>
        <v>167</v>
      </c>
      <c r="O188" s="198">
        <f>SUM(I188,L188)</f>
        <v>163</v>
      </c>
      <c r="P188" s="197">
        <f>SUM(N188:O188)</f>
        <v>330</v>
      </c>
    </row>
    <row r="189" spans="1:16" ht="12.75">
      <c r="A189" s="334" t="s">
        <v>227</v>
      </c>
      <c r="B189" s="334" t="s">
        <v>86</v>
      </c>
      <c r="C189" s="70" t="s">
        <v>21</v>
      </c>
      <c r="D189" s="71"/>
      <c r="E189" s="40">
        <v>0</v>
      </c>
      <c r="F189" s="199">
        <v>0</v>
      </c>
      <c r="G189" s="197">
        <f t="shared" si="55"/>
        <v>0</v>
      </c>
      <c r="H189" s="199">
        <v>0</v>
      </c>
      <c r="I189" s="199">
        <v>0</v>
      </c>
      <c r="J189" s="197">
        <f t="shared" si="56"/>
        <v>0</v>
      </c>
      <c r="K189" s="199">
        <v>0</v>
      </c>
      <c r="L189" s="199">
        <v>1</v>
      </c>
      <c r="M189" s="197">
        <f t="shared" si="57"/>
        <v>1</v>
      </c>
      <c r="N189" s="198">
        <f t="shared" si="53"/>
        <v>0</v>
      </c>
      <c r="O189" s="198">
        <f t="shared" si="53"/>
        <v>1</v>
      </c>
      <c r="P189" s="197">
        <f t="shared" si="54"/>
        <v>1</v>
      </c>
    </row>
    <row r="190" spans="1:16" ht="12.75">
      <c r="A190" s="334" t="s">
        <v>218</v>
      </c>
      <c r="B190" s="334" t="s">
        <v>86</v>
      </c>
      <c r="C190" s="70" t="s">
        <v>21</v>
      </c>
      <c r="D190" s="71"/>
      <c r="E190" s="40">
        <v>0</v>
      </c>
      <c r="F190" s="199">
        <v>0</v>
      </c>
      <c r="G190" s="197">
        <f t="shared" si="55"/>
        <v>0</v>
      </c>
      <c r="H190" s="199">
        <v>0</v>
      </c>
      <c r="I190" s="199">
        <v>0</v>
      </c>
      <c r="J190" s="197">
        <f t="shared" si="56"/>
        <v>0</v>
      </c>
      <c r="K190" s="199">
        <v>48</v>
      </c>
      <c r="L190" s="199">
        <v>80</v>
      </c>
      <c r="M190" s="197">
        <f t="shared" si="57"/>
        <v>128</v>
      </c>
      <c r="N190" s="198">
        <f t="shared" si="53"/>
        <v>48</v>
      </c>
      <c r="O190" s="198">
        <f t="shared" si="53"/>
        <v>80</v>
      </c>
      <c r="P190" s="197">
        <f t="shared" si="54"/>
        <v>128</v>
      </c>
    </row>
    <row r="191" spans="1:16" ht="12.75">
      <c r="A191" s="334" t="s">
        <v>120</v>
      </c>
      <c r="B191" s="334" t="s">
        <v>86</v>
      </c>
      <c r="C191" s="70" t="s">
        <v>21</v>
      </c>
      <c r="D191" s="71"/>
      <c r="E191" s="40">
        <v>12</v>
      </c>
      <c r="F191" s="199">
        <v>21</v>
      </c>
      <c r="G191" s="197">
        <f t="shared" si="55"/>
        <v>33</v>
      </c>
      <c r="H191" s="199">
        <v>16</v>
      </c>
      <c r="I191" s="199">
        <v>22</v>
      </c>
      <c r="J191" s="197">
        <f t="shared" si="56"/>
        <v>38</v>
      </c>
      <c r="K191" s="199">
        <v>17</v>
      </c>
      <c r="L191" s="199">
        <v>39</v>
      </c>
      <c r="M191" s="197">
        <f t="shared" si="57"/>
        <v>56</v>
      </c>
      <c r="N191" s="198">
        <f t="shared" si="53"/>
        <v>33</v>
      </c>
      <c r="O191" s="198">
        <f t="shared" si="53"/>
        <v>61</v>
      </c>
      <c r="P191" s="197">
        <f t="shared" si="54"/>
        <v>94</v>
      </c>
    </row>
    <row r="192" spans="1:16" ht="12.75">
      <c r="A192" s="334" t="s">
        <v>173</v>
      </c>
      <c r="B192" s="334" t="s">
        <v>86</v>
      </c>
      <c r="C192" s="70" t="s">
        <v>21</v>
      </c>
      <c r="D192" s="71"/>
      <c r="E192" s="40">
        <v>98</v>
      </c>
      <c r="F192" s="199">
        <v>212</v>
      </c>
      <c r="G192" s="197">
        <f t="shared" si="55"/>
        <v>310</v>
      </c>
      <c r="H192" s="199">
        <v>59</v>
      </c>
      <c r="I192" s="199">
        <v>114</v>
      </c>
      <c r="J192" s="197">
        <f t="shared" si="56"/>
        <v>173</v>
      </c>
      <c r="K192" s="199">
        <v>192</v>
      </c>
      <c r="L192" s="199">
        <v>368</v>
      </c>
      <c r="M192" s="197">
        <f>SUM(K192:L192)</f>
        <v>560</v>
      </c>
      <c r="N192" s="198">
        <f>SUM(H192,K192)</f>
        <v>251</v>
      </c>
      <c r="O192" s="198">
        <f>SUM(I192,L192)</f>
        <v>482</v>
      </c>
      <c r="P192" s="197">
        <f>SUM(N192:O192)</f>
        <v>733</v>
      </c>
    </row>
    <row r="193" spans="1:16" ht="12.75" customHeight="1">
      <c r="A193" s="293" t="s">
        <v>207</v>
      </c>
      <c r="B193" s="293" t="s">
        <v>86</v>
      </c>
      <c r="C193" s="70" t="s">
        <v>21</v>
      </c>
      <c r="D193" s="51"/>
      <c r="E193" s="439">
        <v>0</v>
      </c>
      <c r="F193" s="197">
        <v>0</v>
      </c>
      <c r="G193" s="197">
        <f t="shared" si="55"/>
        <v>0</v>
      </c>
      <c r="H193" s="197">
        <v>0</v>
      </c>
      <c r="I193" s="199">
        <v>0</v>
      </c>
      <c r="J193" s="197">
        <f t="shared" si="56"/>
        <v>0</v>
      </c>
      <c r="K193" s="199">
        <v>153</v>
      </c>
      <c r="L193" s="199">
        <v>310</v>
      </c>
      <c r="M193" s="197">
        <f t="shared" si="57"/>
        <v>463</v>
      </c>
      <c r="N193" s="198">
        <f t="shared" si="53"/>
        <v>153</v>
      </c>
      <c r="O193" s="198">
        <f t="shared" si="53"/>
        <v>310</v>
      </c>
      <c r="P193" s="197">
        <f t="shared" si="54"/>
        <v>463</v>
      </c>
    </row>
    <row r="194" spans="1:17" ht="13.5" thickBot="1">
      <c r="A194" s="493" t="s">
        <v>34</v>
      </c>
      <c r="B194" s="494"/>
      <c r="C194" s="494"/>
      <c r="D194" s="495"/>
      <c r="E194" s="438">
        <f aca="true" t="shared" si="58" ref="E194:P194">SUM(E182:E193)</f>
        <v>236</v>
      </c>
      <c r="F194" s="320">
        <f t="shared" si="58"/>
        <v>384</v>
      </c>
      <c r="G194" s="320">
        <f t="shared" si="58"/>
        <v>620</v>
      </c>
      <c r="H194" s="320">
        <f t="shared" si="58"/>
        <v>158</v>
      </c>
      <c r="I194" s="320">
        <f t="shared" si="58"/>
        <v>204</v>
      </c>
      <c r="J194" s="320">
        <f t="shared" si="58"/>
        <v>362</v>
      </c>
      <c r="K194" s="320">
        <f t="shared" si="58"/>
        <v>728</v>
      </c>
      <c r="L194" s="320">
        <f t="shared" si="58"/>
        <v>1156</v>
      </c>
      <c r="M194" s="320">
        <f t="shared" si="58"/>
        <v>1884</v>
      </c>
      <c r="N194" s="320">
        <f t="shared" si="58"/>
        <v>886</v>
      </c>
      <c r="O194" s="320">
        <f t="shared" si="58"/>
        <v>1360</v>
      </c>
      <c r="P194" s="321">
        <f t="shared" si="58"/>
        <v>2246</v>
      </c>
      <c r="Q194" s="386"/>
    </row>
    <row r="195" spans="1:16" ht="13.5" thickBot="1">
      <c r="A195" s="78"/>
      <c r="B195" s="78"/>
      <c r="C195" s="79"/>
      <c r="D195" s="79"/>
      <c r="E195" s="64"/>
      <c r="F195" s="64"/>
      <c r="G195" s="64"/>
      <c r="H195" s="65"/>
      <c r="I195" s="65"/>
      <c r="J195" s="65"/>
      <c r="K195" s="65"/>
      <c r="L195" s="64"/>
      <c r="M195" s="64"/>
      <c r="N195" s="64"/>
      <c r="O195" s="64"/>
      <c r="P195" s="64"/>
    </row>
    <row r="196" spans="1:16" ht="13.5" thickBot="1">
      <c r="A196" s="21" t="s">
        <v>47</v>
      </c>
      <c r="B196" s="27"/>
      <c r="C196" s="27"/>
      <c r="D196" s="27"/>
      <c r="E196" s="23" t="s">
        <v>15</v>
      </c>
      <c r="F196" s="23" t="s">
        <v>16</v>
      </c>
      <c r="G196" s="23" t="s">
        <v>17</v>
      </c>
      <c r="H196" s="23" t="s">
        <v>15</v>
      </c>
      <c r="I196" s="23" t="s">
        <v>16</v>
      </c>
      <c r="J196" s="23" t="s">
        <v>17</v>
      </c>
      <c r="K196" s="23" t="s">
        <v>15</v>
      </c>
      <c r="L196" s="23" t="s">
        <v>16</v>
      </c>
      <c r="M196" s="23" t="s">
        <v>17</v>
      </c>
      <c r="N196" s="23" t="s">
        <v>15</v>
      </c>
      <c r="O196" s="23" t="s">
        <v>16</v>
      </c>
      <c r="P196" s="24" t="s">
        <v>17</v>
      </c>
    </row>
    <row r="197" spans="1:16" s="110" customFormat="1" ht="26.25" thickBot="1">
      <c r="A197" s="336" t="s">
        <v>121</v>
      </c>
      <c r="B197" s="337" t="s">
        <v>86</v>
      </c>
      <c r="C197" s="137" t="s">
        <v>122</v>
      </c>
      <c r="D197" s="69"/>
      <c r="E197" s="300">
        <v>6</v>
      </c>
      <c r="F197" s="300">
        <v>7</v>
      </c>
      <c r="G197" s="274">
        <f>SUM(E197:F197)</f>
        <v>13</v>
      </c>
      <c r="H197" s="300">
        <v>7</v>
      </c>
      <c r="I197" s="300">
        <v>12</v>
      </c>
      <c r="J197" s="274">
        <f>SUM(H197:I197)</f>
        <v>19</v>
      </c>
      <c r="K197" s="300">
        <v>0</v>
      </c>
      <c r="L197" s="300">
        <v>2</v>
      </c>
      <c r="M197" s="274">
        <v>2</v>
      </c>
      <c r="N197" s="300">
        <f>SUM(H197,K197)</f>
        <v>7</v>
      </c>
      <c r="O197" s="300">
        <f>SUM(I197,L197)</f>
        <v>14</v>
      </c>
      <c r="P197" s="301">
        <f>SUM(N197:O197)</f>
        <v>21</v>
      </c>
    </row>
    <row r="198" spans="1:16" ht="13.5" thickBot="1">
      <c r="A198" s="536" t="s">
        <v>34</v>
      </c>
      <c r="B198" s="537"/>
      <c r="C198" s="537"/>
      <c r="D198" s="539"/>
      <c r="E198" s="250">
        <f>SUM(E197:E197)</f>
        <v>6</v>
      </c>
      <c r="F198" s="250">
        <f aca="true" t="shared" si="59" ref="F198:P198">SUM(F197:F197)</f>
        <v>7</v>
      </c>
      <c r="G198" s="250">
        <f t="shared" si="59"/>
        <v>13</v>
      </c>
      <c r="H198" s="250">
        <f t="shared" si="59"/>
        <v>7</v>
      </c>
      <c r="I198" s="250">
        <f t="shared" si="59"/>
        <v>12</v>
      </c>
      <c r="J198" s="250">
        <f t="shared" si="59"/>
        <v>19</v>
      </c>
      <c r="K198" s="250">
        <f t="shared" si="59"/>
        <v>0</v>
      </c>
      <c r="L198" s="250">
        <f t="shared" si="59"/>
        <v>2</v>
      </c>
      <c r="M198" s="250">
        <f t="shared" si="59"/>
        <v>2</v>
      </c>
      <c r="N198" s="250">
        <f t="shared" si="59"/>
        <v>7</v>
      </c>
      <c r="O198" s="250">
        <f t="shared" si="59"/>
        <v>14</v>
      </c>
      <c r="P198" s="251">
        <f t="shared" si="59"/>
        <v>21</v>
      </c>
    </row>
    <row r="199" spans="1:17" ht="13.5" thickBot="1">
      <c r="A199" s="63"/>
      <c r="B199" s="63"/>
      <c r="C199" s="63"/>
      <c r="D199" s="63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80"/>
    </row>
    <row r="200" spans="1:16" ht="12.75">
      <c r="A200" s="16" t="s">
        <v>35</v>
      </c>
      <c r="B200" s="15"/>
      <c r="C200" s="15"/>
      <c r="D200" s="15"/>
      <c r="E200" s="18" t="s">
        <v>15</v>
      </c>
      <c r="F200" s="18" t="s">
        <v>16</v>
      </c>
      <c r="G200" s="18" t="s">
        <v>17</v>
      </c>
      <c r="H200" s="18" t="s">
        <v>15</v>
      </c>
      <c r="I200" s="18" t="s">
        <v>16</v>
      </c>
      <c r="J200" s="18" t="s">
        <v>17</v>
      </c>
      <c r="K200" s="18" t="s">
        <v>15</v>
      </c>
      <c r="L200" s="18" t="s">
        <v>16</v>
      </c>
      <c r="M200" s="18" t="s">
        <v>17</v>
      </c>
      <c r="N200" s="18" t="s">
        <v>15</v>
      </c>
      <c r="O200" s="19" t="s">
        <v>16</v>
      </c>
      <c r="P200" s="94" t="s">
        <v>17</v>
      </c>
    </row>
    <row r="201" spans="1:16" s="110" customFormat="1" ht="12.75">
      <c r="A201" s="387" t="s">
        <v>79</v>
      </c>
      <c r="B201" s="190" t="s">
        <v>84</v>
      </c>
      <c r="C201" s="108" t="s">
        <v>21</v>
      </c>
      <c r="D201" s="38"/>
      <c r="E201" s="170">
        <v>10</v>
      </c>
      <c r="F201" s="170">
        <v>12</v>
      </c>
      <c r="G201" s="260">
        <f>SUM(E201:F201)</f>
        <v>22</v>
      </c>
      <c r="H201" s="170">
        <v>0</v>
      </c>
      <c r="I201" s="170">
        <v>0</v>
      </c>
      <c r="J201" s="197">
        <f>SUM(H201:I201)</f>
        <v>0</v>
      </c>
      <c r="K201" s="170">
        <v>9</v>
      </c>
      <c r="L201" s="170">
        <v>4</v>
      </c>
      <c r="M201" s="197">
        <f>SUM(K201:L201)</f>
        <v>13</v>
      </c>
      <c r="N201" s="198">
        <f aca="true" t="shared" si="60" ref="N201:O203">SUM(H201,K201)</f>
        <v>9</v>
      </c>
      <c r="O201" s="198">
        <f t="shared" si="60"/>
        <v>4</v>
      </c>
      <c r="P201" s="381">
        <f>SUM(N201:O201)</f>
        <v>13</v>
      </c>
    </row>
    <row r="202" spans="1:16" s="110" customFormat="1" ht="12.75">
      <c r="A202" s="387" t="s">
        <v>123</v>
      </c>
      <c r="B202" s="190" t="s">
        <v>86</v>
      </c>
      <c r="C202" s="108" t="s">
        <v>124</v>
      </c>
      <c r="D202" s="102"/>
      <c r="E202" s="170">
        <v>0</v>
      </c>
      <c r="F202" s="170">
        <v>0</v>
      </c>
      <c r="G202" s="338">
        <f>SUM(E202:F202)</f>
        <v>0</v>
      </c>
      <c r="H202" s="170">
        <v>0</v>
      </c>
      <c r="I202" s="170">
        <v>0</v>
      </c>
      <c r="J202" s="338">
        <f>SUM(H202:I202)</f>
        <v>0</v>
      </c>
      <c r="K202" s="170">
        <v>0</v>
      </c>
      <c r="L202" s="170">
        <v>0</v>
      </c>
      <c r="M202" s="338">
        <f>SUM(K202:L202)</f>
        <v>0</v>
      </c>
      <c r="N202" s="199">
        <f t="shared" si="60"/>
        <v>0</v>
      </c>
      <c r="O202" s="199">
        <f t="shared" si="60"/>
        <v>0</v>
      </c>
      <c r="P202" s="388">
        <f>SUM(N202:O202)</f>
        <v>0</v>
      </c>
    </row>
    <row r="203" spans="1:16" s="110" customFormat="1" ht="12.75">
      <c r="A203" s="387" t="s">
        <v>125</v>
      </c>
      <c r="B203" s="190" t="s">
        <v>86</v>
      </c>
      <c r="C203" s="108" t="s">
        <v>21</v>
      </c>
      <c r="D203" s="71"/>
      <c r="E203" s="199">
        <v>0</v>
      </c>
      <c r="F203" s="339">
        <v>0</v>
      </c>
      <c r="G203" s="197">
        <f>SUM(E203:F203)</f>
        <v>0</v>
      </c>
      <c r="H203" s="279">
        <v>16</v>
      </c>
      <c r="I203" s="339">
        <v>12</v>
      </c>
      <c r="J203" s="197">
        <f>SUM(H203:I203)</f>
        <v>28</v>
      </c>
      <c r="K203" s="199">
        <v>17</v>
      </c>
      <c r="L203" s="199">
        <v>18</v>
      </c>
      <c r="M203" s="197">
        <f>SUM(K203:L203)</f>
        <v>35</v>
      </c>
      <c r="N203" s="198">
        <f t="shared" si="60"/>
        <v>33</v>
      </c>
      <c r="O203" s="198">
        <f t="shared" si="60"/>
        <v>30</v>
      </c>
      <c r="P203" s="381">
        <f>SUM(N203:O203)</f>
        <v>63</v>
      </c>
    </row>
    <row r="204" spans="1:16" ht="13.5" thickBot="1">
      <c r="A204" s="590" t="s">
        <v>34</v>
      </c>
      <c r="B204" s="591"/>
      <c r="C204" s="591"/>
      <c r="D204" s="592"/>
      <c r="E204" s="199">
        <v>0</v>
      </c>
      <c r="F204" s="339">
        <v>0</v>
      </c>
      <c r="G204" s="340">
        <f aca="true" t="shared" si="61" ref="G204:P204">SUM(G201:G203)</f>
        <v>22</v>
      </c>
      <c r="H204" s="340"/>
      <c r="I204" s="340"/>
      <c r="J204" s="340">
        <f t="shared" si="61"/>
        <v>28</v>
      </c>
      <c r="K204" s="340"/>
      <c r="L204" s="340"/>
      <c r="M204" s="340">
        <f t="shared" si="61"/>
        <v>48</v>
      </c>
      <c r="N204" s="340">
        <f t="shared" si="61"/>
        <v>42</v>
      </c>
      <c r="O204" s="340">
        <f t="shared" si="61"/>
        <v>34</v>
      </c>
      <c r="P204" s="389">
        <f t="shared" si="61"/>
        <v>76</v>
      </c>
    </row>
    <row r="205" spans="1:16" ht="13.5" thickBot="1">
      <c r="A205" s="555" t="s">
        <v>51</v>
      </c>
      <c r="B205" s="556"/>
      <c r="C205" s="556"/>
      <c r="D205" s="557"/>
      <c r="E205" s="215">
        <f aca="true" t="shared" si="62" ref="E205:P205">E194+E198+E204</f>
        <v>242</v>
      </c>
      <c r="F205" s="215">
        <f t="shared" si="62"/>
        <v>391</v>
      </c>
      <c r="G205" s="215">
        <f t="shared" si="62"/>
        <v>655</v>
      </c>
      <c r="H205" s="215">
        <f t="shared" si="62"/>
        <v>165</v>
      </c>
      <c r="I205" s="215">
        <f t="shared" si="62"/>
        <v>216</v>
      </c>
      <c r="J205" s="215">
        <f t="shared" si="62"/>
        <v>409</v>
      </c>
      <c r="K205" s="215">
        <f t="shared" si="62"/>
        <v>728</v>
      </c>
      <c r="L205" s="215">
        <f t="shared" si="62"/>
        <v>1158</v>
      </c>
      <c r="M205" s="215">
        <f t="shared" si="62"/>
        <v>1934</v>
      </c>
      <c r="N205" s="215">
        <f t="shared" si="62"/>
        <v>935</v>
      </c>
      <c r="O205" s="215">
        <f t="shared" si="62"/>
        <v>1408</v>
      </c>
      <c r="P205" s="216">
        <f t="shared" si="62"/>
        <v>2343</v>
      </c>
    </row>
    <row r="206" spans="1:16" ht="13.5" thickBot="1">
      <c r="A206" s="48"/>
      <c r="B206" s="48"/>
      <c r="C206" s="48"/>
      <c r="D206" s="48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</row>
    <row r="207" spans="1:16" ht="13.5" thickBot="1">
      <c r="A207" s="540" t="s">
        <v>126</v>
      </c>
      <c r="B207" s="541"/>
      <c r="C207" s="541"/>
      <c r="D207" s="541"/>
      <c r="E207" s="541"/>
      <c r="F207" s="541"/>
      <c r="G207" s="542"/>
      <c r="H207" s="533" t="s">
        <v>6</v>
      </c>
      <c r="I207" s="534"/>
      <c r="J207" s="534"/>
      <c r="K207" s="534"/>
      <c r="L207" s="534"/>
      <c r="M207" s="534"/>
      <c r="N207" s="534"/>
      <c r="O207" s="534"/>
      <c r="P207" s="535"/>
    </row>
    <row r="208" spans="1:16" ht="13.5" thickBot="1">
      <c r="A208" s="12" t="s">
        <v>7</v>
      </c>
      <c r="B208" s="13" t="s">
        <v>53</v>
      </c>
      <c r="C208" s="14" t="s">
        <v>9</v>
      </c>
      <c r="D208" s="22"/>
      <c r="E208" s="530"/>
      <c r="F208" s="530"/>
      <c r="G208" s="530"/>
      <c r="H208" s="544" t="s">
        <v>11</v>
      </c>
      <c r="I208" s="530"/>
      <c r="J208" s="530"/>
      <c r="K208" s="530" t="s">
        <v>12</v>
      </c>
      <c r="L208" s="530"/>
      <c r="M208" s="530"/>
      <c r="N208" s="530" t="s">
        <v>13</v>
      </c>
      <c r="O208" s="530"/>
      <c r="P208" s="543"/>
    </row>
    <row r="209" spans="1:16" ht="13.5" thickBot="1">
      <c r="A209" s="28" t="s">
        <v>14</v>
      </c>
      <c r="B209" s="29"/>
      <c r="C209" s="29"/>
      <c r="D209" s="29"/>
      <c r="E209" s="30" t="s">
        <v>15</v>
      </c>
      <c r="F209" s="30" t="s">
        <v>16</v>
      </c>
      <c r="G209" s="30" t="s">
        <v>17</v>
      </c>
      <c r="H209" s="30" t="s">
        <v>15</v>
      </c>
      <c r="I209" s="30" t="s">
        <v>16</v>
      </c>
      <c r="J209" s="30" t="s">
        <v>17</v>
      </c>
      <c r="K209" s="30" t="s">
        <v>15</v>
      </c>
      <c r="L209" s="30" t="s">
        <v>16</v>
      </c>
      <c r="M209" s="30" t="s">
        <v>17</v>
      </c>
      <c r="N209" s="30" t="s">
        <v>15</v>
      </c>
      <c r="O209" s="30" t="s">
        <v>16</v>
      </c>
      <c r="P209" s="31" t="s">
        <v>17</v>
      </c>
    </row>
    <row r="210" spans="1:16" ht="12.75">
      <c r="A210" s="333" t="s">
        <v>19</v>
      </c>
      <c r="B210" s="341" t="s">
        <v>127</v>
      </c>
      <c r="C210" s="20" t="s">
        <v>128</v>
      </c>
      <c r="D210" s="52"/>
      <c r="E210" s="342">
        <v>15</v>
      </c>
      <c r="F210" s="342">
        <v>17</v>
      </c>
      <c r="G210" s="343">
        <f>SUM(E210:F210)</f>
        <v>32</v>
      </c>
      <c r="H210" s="344">
        <v>19</v>
      </c>
      <c r="I210" s="344">
        <v>20</v>
      </c>
      <c r="J210" s="345">
        <f>SUM(H210:I210)</f>
        <v>39</v>
      </c>
      <c r="K210" s="344">
        <v>57</v>
      </c>
      <c r="L210" s="344">
        <v>40</v>
      </c>
      <c r="M210" s="164">
        <f>SUM(K210:L210)</f>
        <v>97</v>
      </c>
      <c r="N210" s="342">
        <f aca="true" t="shared" si="63" ref="N210:O212">SUM(H210,K210)</f>
        <v>76</v>
      </c>
      <c r="O210" s="342">
        <f t="shared" si="63"/>
        <v>60</v>
      </c>
      <c r="P210" s="346">
        <f>SUM(N210:O210)</f>
        <v>136</v>
      </c>
    </row>
    <row r="211" spans="1:16" ht="12.75">
      <c r="A211" s="333" t="s">
        <v>160</v>
      </c>
      <c r="B211" s="341" t="s">
        <v>127</v>
      </c>
      <c r="C211" s="20" t="s">
        <v>128</v>
      </c>
      <c r="D211" s="52"/>
      <c r="E211" s="244">
        <v>17</v>
      </c>
      <c r="F211" s="244">
        <v>11</v>
      </c>
      <c r="G211" s="168">
        <f>SUM(E211:F211)</f>
        <v>28</v>
      </c>
      <c r="H211" s="347">
        <v>6</v>
      </c>
      <c r="I211" s="347">
        <v>3</v>
      </c>
      <c r="J211" s="348">
        <f>SUM(H211:I211)</f>
        <v>9</v>
      </c>
      <c r="K211" s="347">
        <v>0</v>
      </c>
      <c r="L211" s="347">
        <v>0</v>
      </c>
      <c r="M211" s="343">
        <f>SUM(K211:L211)</f>
        <v>0</v>
      </c>
      <c r="N211" s="342">
        <f>SUM(H211,K211)</f>
        <v>6</v>
      </c>
      <c r="O211" s="342">
        <f>SUM(I211,L211)</f>
        <v>3</v>
      </c>
      <c r="P211" s="346">
        <f>SUM(N211:O211)</f>
        <v>9</v>
      </c>
    </row>
    <row r="212" spans="1:16" ht="13.5" thickBot="1">
      <c r="A212" s="358" t="s">
        <v>129</v>
      </c>
      <c r="B212" s="390" t="s">
        <v>127</v>
      </c>
      <c r="C212" s="84" t="s">
        <v>128</v>
      </c>
      <c r="D212" s="83"/>
      <c r="E212" s="391">
        <v>21</v>
      </c>
      <c r="F212" s="391">
        <v>26</v>
      </c>
      <c r="G212" s="392">
        <f>SUM(E212:F212)</f>
        <v>47</v>
      </c>
      <c r="H212" s="356">
        <v>23</v>
      </c>
      <c r="I212" s="356">
        <v>28</v>
      </c>
      <c r="J212" s="393">
        <f>SUM(H212:I212)</f>
        <v>51</v>
      </c>
      <c r="K212" s="193">
        <v>36</v>
      </c>
      <c r="L212" s="193">
        <v>68</v>
      </c>
      <c r="M212" s="179">
        <f>SUM(K212:L212)</f>
        <v>104</v>
      </c>
      <c r="N212" s="394">
        <f t="shared" si="63"/>
        <v>59</v>
      </c>
      <c r="O212" s="394">
        <f t="shared" si="63"/>
        <v>96</v>
      </c>
      <c r="P212" s="395">
        <f>SUM(N212:O212)</f>
        <v>155</v>
      </c>
    </row>
    <row r="213" spans="1:16" ht="13.5" thickBot="1">
      <c r="A213" s="536" t="s">
        <v>34</v>
      </c>
      <c r="B213" s="537"/>
      <c r="C213" s="537"/>
      <c r="D213" s="539"/>
      <c r="E213" s="206">
        <f aca="true" t="shared" si="64" ref="E213:P213">SUM(E210:E212)</f>
        <v>53</v>
      </c>
      <c r="F213" s="206">
        <f t="shared" si="64"/>
        <v>54</v>
      </c>
      <c r="G213" s="206">
        <f t="shared" si="64"/>
        <v>107</v>
      </c>
      <c r="H213" s="454">
        <f t="shared" si="64"/>
        <v>48</v>
      </c>
      <c r="I213" s="454">
        <f t="shared" si="64"/>
        <v>51</v>
      </c>
      <c r="J213" s="461">
        <f t="shared" si="64"/>
        <v>99</v>
      </c>
      <c r="K213" s="454">
        <f t="shared" si="64"/>
        <v>93</v>
      </c>
      <c r="L213" s="454">
        <f t="shared" si="64"/>
        <v>108</v>
      </c>
      <c r="M213" s="206">
        <f t="shared" si="64"/>
        <v>201</v>
      </c>
      <c r="N213" s="206">
        <f t="shared" si="64"/>
        <v>141</v>
      </c>
      <c r="O213" s="206">
        <f t="shared" si="64"/>
        <v>159</v>
      </c>
      <c r="P213" s="207">
        <f t="shared" si="64"/>
        <v>300</v>
      </c>
    </row>
    <row r="214" spans="1:16" ht="13.5" thickBot="1">
      <c r="A214" s="555" t="s">
        <v>51</v>
      </c>
      <c r="B214" s="556"/>
      <c r="C214" s="556"/>
      <c r="D214" s="557"/>
      <c r="E214" s="374">
        <f>E213</f>
        <v>53</v>
      </c>
      <c r="F214" s="374">
        <f aca="true" t="shared" si="65" ref="F214:P214">F213</f>
        <v>54</v>
      </c>
      <c r="G214" s="374">
        <f t="shared" si="65"/>
        <v>107</v>
      </c>
      <c r="H214" s="400">
        <f t="shared" si="65"/>
        <v>48</v>
      </c>
      <c r="I214" s="400">
        <f t="shared" si="65"/>
        <v>51</v>
      </c>
      <c r="J214" s="400">
        <f t="shared" si="65"/>
        <v>99</v>
      </c>
      <c r="K214" s="400">
        <f>K213</f>
        <v>93</v>
      </c>
      <c r="L214" s="400">
        <f t="shared" si="65"/>
        <v>108</v>
      </c>
      <c r="M214" s="374">
        <f t="shared" si="65"/>
        <v>201</v>
      </c>
      <c r="N214" s="374">
        <f t="shared" si="65"/>
        <v>141</v>
      </c>
      <c r="O214" s="374">
        <f t="shared" si="65"/>
        <v>159</v>
      </c>
      <c r="P214" s="401">
        <f t="shared" si="65"/>
        <v>300</v>
      </c>
    </row>
    <row r="215" spans="1:16" ht="12.75">
      <c r="A215" s="48"/>
      <c r="B215" s="48"/>
      <c r="C215" s="48"/>
      <c r="D215" s="48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</row>
    <row r="216" spans="1:16" ht="13.5" thickBot="1">
      <c r="A216" s="34"/>
      <c r="B216" s="35"/>
      <c r="C216" s="35"/>
      <c r="D216" s="35"/>
      <c r="E216" s="36"/>
      <c r="F216" s="36"/>
      <c r="G216" s="36"/>
      <c r="H216" s="36"/>
      <c r="I216" s="36"/>
      <c r="J216" s="56"/>
      <c r="K216" s="37"/>
      <c r="L216" s="37"/>
      <c r="M216" s="37"/>
      <c r="N216" s="37"/>
      <c r="O216" s="37"/>
      <c r="P216" s="37"/>
    </row>
    <row r="217" spans="1:16" ht="13.5" thickBot="1">
      <c r="A217" s="540" t="s">
        <v>130</v>
      </c>
      <c r="B217" s="541"/>
      <c r="C217" s="541"/>
      <c r="D217" s="541"/>
      <c r="E217" s="541"/>
      <c r="F217" s="541"/>
      <c r="G217" s="542"/>
      <c r="H217" s="533" t="s">
        <v>6</v>
      </c>
      <c r="I217" s="534"/>
      <c r="J217" s="534"/>
      <c r="K217" s="534"/>
      <c r="L217" s="534"/>
      <c r="M217" s="534"/>
      <c r="N217" s="534"/>
      <c r="O217" s="534"/>
      <c r="P217" s="535"/>
    </row>
    <row r="218" spans="1:16" ht="13.5" thickBot="1">
      <c r="A218" s="12" t="s">
        <v>7</v>
      </c>
      <c r="B218" s="13" t="s">
        <v>53</v>
      </c>
      <c r="C218" s="14" t="s">
        <v>9</v>
      </c>
      <c r="D218" s="32"/>
      <c r="E218" s="530" t="s">
        <v>10</v>
      </c>
      <c r="F218" s="530"/>
      <c r="G218" s="530"/>
      <c r="H218" s="544" t="s">
        <v>11</v>
      </c>
      <c r="I218" s="530"/>
      <c r="J218" s="530"/>
      <c r="K218" s="530" t="s">
        <v>12</v>
      </c>
      <c r="L218" s="530"/>
      <c r="M218" s="530"/>
      <c r="N218" s="530" t="s">
        <v>13</v>
      </c>
      <c r="O218" s="530"/>
      <c r="P218" s="543"/>
    </row>
    <row r="219" spans="1:16" ht="13.5" thickBot="1">
      <c r="A219" s="16" t="s">
        <v>14</v>
      </c>
      <c r="B219" s="15"/>
      <c r="C219" s="15"/>
      <c r="D219" s="22"/>
      <c r="E219" s="23" t="s">
        <v>15</v>
      </c>
      <c r="F219" s="23" t="s">
        <v>16</v>
      </c>
      <c r="G219" s="23" t="s">
        <v>17</v>
      </c>
      <c r="H219" s="23" t="s">
        <v>15</v>
      </c>
      <c r="I219" s="23" t="s">
        <v>16</v>
      </c>
      <c r="J219" s="23" t="s">
        <v>17</v>
      </c>
      <c r="K219" s="23" t="s">
        <v>15</v>
      </c>
      <c r="L219" s="23" t="s">
        <v>16</v>
      </c>
      <c r="M219" s="23" t="s">
        <v>17</v>
      </c>
      <c r="N219" s="23" t="s">
        <v>15</v>
      </c>
      <c r="O219" s="23" t="s">
        <v>16</v>
      </c>
      <c r="P219" s="24" t="s">
        <v>17</v>
      </c>
    </row>
    <row r="220" spans="1:16" ht="12.75">
      <c r="A220" s="323" t="s">
        <v>19</v>
      </c>
      <c r="B220" s="334" t="s">
        <v>185</v>
      </c>
      <c r="C220" s="91" t="s">
        <v>132</v>
      </c>
      <c r="D220" s="92"/>
      <c r="E220" s="352">
        <v>60</v>
      </c>
      <c r="F220" s="353">
        <v>51</v>
      </c>
      <c r="G220" s="164">
        <f>SUM(E220:F220)</f>
        <v>111</v>
      </c>
      <c r="H220" s="353">
        <v>43</v>
      </c>
      <c r="I220" s="353">
        <v>43</v>
      </c>
      <c r="J220" s="164">
        <f>SUM(H220:I220)</f>
        <v>86</v>
      </c>
      <c r="K220" s="350">
        <v>110</v>
      </c>
      <c r="L220" s="350">
        <v>174</v>
      </c>
      <c r="M220" s="164">
        <f>SUM(K220:L220)</f>
        <v>284</v>
      </c>
      <c r="N220" s="350">
        <f>SUM(H220,K220)</f>
        <v>153</v>
      </c>
      <c r="O220" s="350">
        <f>SUM(I220,L220)</f>
        <v>217</v>
      </c>
      <c r="P220" s="351">
        <f>SUM(N220:O220)</f>
        <v>370</v>
      </c>
    </row>
    <row r="221" spans="1:16" s="110" customFormat="1" ht="12.75">
      <c r="A221" s="396" t="s">
        <v>129</v>
      </c>
      <c r="B221" s="335" t="s">
        <v>185</v>
      </c>
      <c r="C221" s="397" t="s">
        <v>133</v>
      </c>
      <c r="D221" s="398"/>
      <c r="E221" s="391">
        <v>56</v>
      </c>
      <c r="F221" s="391">
        <v>67</v>
      </c>
      <c r="G221" s="399">
        <f>SUM(E221:F221)</f>
        <v>123</v>
      </c>
      <c r="H221" s="391">
        <v>38</v>
      </c>
      <c r="I221" s="391">
        <v>57</v>
      </c>
      <c r="J221" s="399">
        <f>SUM(H221:I221)</f>
        <v>95</v>
      </c>
      <c r="K221" s="173">
        <v>166</v>
      </c>
      <c r="L221" s="173">
        <v>176</v>
      </c>
      <c r="M221" s="399">
        <f>SUM(K221:L221)</f>
        <v>342</v>
      </c>
      <c r="N221" s="394">
        <f>SUM(H221,K221)</f>
        <v>204</v>
      </c>
      <c r="O221" s="394">
        <f>SUM(I221,L221)</f>
        <v>233</v>
      </c>
      <c r="P221" s="395">
        <f>SUM(N221:O221)</f>
        <v>437</v>
      </c>
    </row>
    <row r="222" spans="1:16" ht="12.75">
      <c r="A222" s="621" t="s">
        <v>34</v>
      </c>
      <c r="B222" s="622"/>
      <c r="C222" s="622"/>
      <c r="D222" s="623"/>
      <c r="E222" s="491">
        <f>SUM(E220:E221)</f>
        <v>116</v>
      </c>
      <c r="F222" s="491">
        <f aca="true" t="shared" si="66" ref="F222:P222">SUM(F220:F221)</f>
        <v>118</v>
      </c>
      <c r="G222" s="491">
        <f t="shared" si="66"/>
        <v>234</v>
      </c>
      <c r="H222" s="198">
        <f>SUM(H220:H221)</f>
        <v>81</v>
      </c>
      <c r="I222" s="491">
        <f t="shared" si="66"/>
        <v>100</v>
      </c>
      <c r="J222" s="491">
        <f t="shared" si="66"/>
        <v>181</v>
      </c>
      <c r="K222" s="491">
        <f t="shared" si="66"/>
        <v>276</v>
      </c>
      <c r="L222" s="198">
        <f>SUM(L220:L221)</f>
        <v>350</v>
      </c>
      <c r="M222" s="491">
        <f t="shared" si="66"/>
        <v>626</v>
      </c>
      <c r="N222" s="491">
        <f t="shared" si="66"/>
        <v>357</v>
      </c>
      <c r="O222" s="491">
        <f t="shared" si="66"/>
        <v>450</v>
      </c>
      <c r="P222" s="491">
        <f t="shared" si="66"/>
        <v>807</v>
      </c>
    </row>
    <row r="223" spans="1:16" s="80" customFormat="1" ht="12.75">
      <c r="A223" s="34"/>
      <c r="B223" s="34"/>
      <c r="C223" s="34"/>
      <c r="D223" s="34"/>
      <c r="E223" s="361"/>
      <c r="F223" s="361"/>
      <c r="G223" s="361"/>
      <c r="H223" s="453"/>
      <c r="I223" s="361"/>
      <c r="J223" s="361"/>
      <c r="K223" s="361"/>
      <c r="L223" s="453"/>
      <c r="M223" s="361"/>
      <c r="N223" s="361"/>
      <c r="O223" s="361"/>
      <c r="P223" s="361"/>
    </row>
    <row r="224" spans="1:16" s="80" customFormat="1" ht="12.75">
      <c r="A224" s="34"/>
      <c r="B224" s="34"/>
      <c r="C224" s="34"/>
      <c r="D224" s="34"/>
      <c r="E224" s="361"/>
      <c r="F224" s="361"/>
      <c r="G224" s="361"/>
      <c r="H224" s="453"/>
      <c r="I224" s="361"/>
      <c r="J224" s="361"/>
      <c r="K224" s="361"/>
      <c r="L224" s="453"/>
      <c r="M224" s="361"/>
      <c r="N224" s="361"/>
      <c r="O224" s="361"/>
      <c r="P224" s="361"/>
    </row>
    <row r="225" spans="1:16" s="80" customFormat="1" ht="12.75">
      <c r="A225" s="34"/>
      <c r="B225" s="34"/>
      <c r="C225" s="34"/>
      <c r="D225" s="34"/>
      <c r="E225" s="361"/>
      <c r="F225" s="361"/>
      <c r="G225" s="361"/>
      <c r="H225" s="453"/>
      <c r="I225" s="361"/>
      <c r="J225" s="361"/>
      <c r="K225" s="361"/>
      <c r="L225" s="453"/>
      <c r="M225" s="361"/>
      <c r="N225" s="361"/>
      <c r="O225" s="361"/>
      <c r="P225" s="361"/>
    </row>
    <row r="226" spans="1:16" ht="13.5" thickBot="1">
      <c r="A226" s="48"/>
      <c r="B226" s="48"/>
      <c r="C226" s="48"/>
      <c r="D226" s="48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1:16" s="110" customFormat="1" ht="13.5" thickBot="1">
      <c r="A227" s="21" t="s">
        <v>35</v>
      </c>
      <c r="B227" s="22"/>
      <c r="C227" s="22"/>
      <c r="D227" s="22"/>
      <c r="E227" s="23" t="s">
        <v>15</v>
      </c>
      <c r="F227" s="23" t="s">
        <v>16</v>
      </c>
      <c r="G227" s="23" t="s">
        <v>17</v>
      </c>
      <c r="H227" s="23" t="s">
        <v>15</v>
      </c>
      <c r="I227" s="23" t="s">
        <v>16</v>
      </c>
      <c r="J227" s="23" t="s">
        <v>17</v>
      </c>
      <c r="K227" s="23" t="s">
        <v>15</v>
      </c>
      <c r="L227" s="23" t="s">
        <v>16</v>
      </c>
      <c r="M227" s="23" t="s">
        <v>17</v>
      </c>
      <c r="N227" s="23" t="s">
        <v>15</v>
      </c>
      <c r="O227" s="23" t="s">
        <v>16</v>
      </c>
      <c r="P227" s="24" t="s">
        <v>17</v>
      </c>
    </row>
    <row r="228" spans="1:16" s="110" customFormat="1" ht="26.25" thickBot="1">
      <c r="A228" s="324" t="s">
        <v>184</v>
      </c>
      <c r="B228" s="325" t="s">
        <v>185</v>
      </c>
      <c r="C228" s="135" t="s">
        <v>133</v>
      </c>
      <c r="D228" s="135"/>
      <c r="E228" s="136">
        <v>2</v>
      </c>
      <c r="F228" s="326">
        <v>3</v>
      </c>
      <c r="G228" s="326">
        <f>SUM(E228:F228)</f>
        <v>5</v>
      </c>
      <c r="H228" s="326">
        <v>2</v>
      </c>
      <c r="I228" s="327">
        <v>3</v>
      </c>
      <c r="J228" s="326">
        <f>SUM(H228:I228)</f>
        <v>5</v>
      </c>
      <c r="K228" s="327">
        <v>6</v>
      </c>
      <c r="L228" s="327">
        <v>3</v>
      </c>
      <c r="M228" s="326">
        <f>SUM(K228:L228)</f>
        <v>9</v>
      </c>
      <c r="N228" s="320">
        <f>SUM(H228,K228)</f>
        <v>8</v>
      </c>
      <c r="O228" s="320">
        <f>SUM(I228,L228)</f>
        <v>6</v>
      </c>
      <c r="P228" s="328">
        <f>SUM(N228:O228)</f>
        <v>14</v>
      </c>
    </row>
    <row r="229" spans="1:16" s="110" customFormat="1" ht="13.5" thickBot="1">
      <c r="A229" s="618" t="s">
        <v>34</v>
      </c>
      <c r="B229" s="619"/>
      <c r="C229" s="619"/>
      <c r="D229" s="620"/>
      <c r="E229" s="47">
        <f>E228</f>
        <v>2</v>
      </c>
      <c r="F229" s="250">
        <f aca="true" t="shared" si="67" ref="F229:P229">F228</f>
        <v>3</v>
      </c>
      <c r="G229" s="250">
        <f t="shared" si="67"/>
        <v>5</v>
      </c>
      <c r="H229" s="250">
        <f t="shared" si="67"/>
        <v>2</v>
      </c>
      <c r="I229" s="250">
        <f t="shared" si="67"/>
        <v>3</v>
      </c>
      <c r="J229" s="250">
        <f t="shared" si="67"/>
        <v>5</v>
      </c>
      <c r="K229" s="250">
        <f t="shared" si="67"/>
        <v>6</v>
      </c>
      <c r="L229" s="250">
        <f t="shared" si="67"/>
        <v>3</v>
      </c>
      <c r="M229" s="250">
        <f t="shared" si="67"/>
        <v>9</v>
      </c>
      <c r="N229" s="250">
        <f t="shared" si="67"/>
        <v>8</v>
      </c>
      <c r="O229" s="250">
        <f t="shared" si="67"/>
        <v>6</v>
      </c>
      <c r="P229" s="251">
        <f t="shared" si="67"/>
        <v>14</v>
      </c>
    </row>
    <row r="230" spans="1:16" s="110" customFormat="1" ht="13.5" thickBot="1">
      <c r="A230" s="615" t="s">
        <v>51</v>
      </c>
      <c r="B230" s="616"/>
      <c r="C230" s="616"/>
      <c r="D230" s="617"/>
      <c r="E230" s="139">
        <f>E222+E229</f>
        <v>118</v>
      </c>
      <c r="F230" s="375">
        <f aca="true" t="shared" si="68" ref="F230:P230">F222+F229</f>
        <v>121</v>
      </c>
      <c r="G230" s="375">
        <f t="shared" si="68"/>
        <v>239</v>
      </c>
      <c r="H230" s="375">
        <f t="shared" si="68"/>
        <v>83</v>
      </c>
      <c r="I230" s="375">
        <f t="shared" si="68"/>
        <v>103</v>
      </c>
      <c r="J230" s="375">
        <f t="shared" si="68"/>
        <v>186</v>
      </c>
      <c r="K230" s="375">
        <f t="shared" si="68"/>
        <v>282</v>
      </c>
      <c r="L230" s="375">
        <f t="shared" si="68"/>
        <v>353</v>
      </c>
      <c r="M230" s="375">
        <f t="shared" si="68"/>
        <v>635</v>
      </c>
      <c r="N230" s="375">
        <f t="shared" si="68"/>
        <v>365</v>
      </c>
      <c r="O230" s="375">
        <f t="shared" si="68"/>
        <v>456</v>
      </c>
      <c r="P230" s="376">
        <f t="shared" si="68"/>
        <v>821</v>
      </c>
    </row>
    <row r="231" spans="1:16" s="109" customFormat="1" ht="12.75">
      <c r="A231" s="117"/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1:16" ht="13.5" thickBot="1">
      <c r="A232" s="81"/>
      <c r="B232" s="81"/>
      <c r="C232" s="81"/>
      <c r="D232" s="81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1:16" ht="13.5" thickBot="1">
      <c r="A233" s="540" t="s">
        <v>134</v>
      </c>
      <c r="B233" s="541"/>
      <c r="C233" s="541"/>
      <c r="D233" s="541"/>
      <c r="E233" s="541"/>
      <c r="F233" s="541"/>
      <c r="G233" s="542"/>
      <c r="H233" s="533" t="s">
        <v>6</v>
      </c>
      <c r="I233" s="534"/>
      <c r="J233" s="534"/>
      <c r="K233" s="534"/>
      <c r="L233" s="534"/>
      <c r="M233" s="534"/>
      <c r="N233" s="534"/>
      <c r="O233" s="534"/>
      <c r="P233" s="535"/>
    </row>
    <row r="234" spans="1:16" ht="13.5" thickBot="1">
      <c r="A234" s="12" t="s">
        <v>7</v>
      </c>
      <c r="B234" s="13" t="s">
        <v>53</v>
      </c>
      <c r="C234" s="14" t="s">
        <v>9</v>
      </c>
      <c r="D234" s="32"/>
      <c r="E234" s="530" t="s">
        <v>10</v>
      </c>
      <c r="F234" s="530"/>
      <c r="G234" s="530"/>
      <c r="H234" s="544" t="s">
        <v>11</v>
      </c>
      <c r="I234" s="530"/>
      <c r="J234" s="530"/>
      <c r="K234" s="530" t="s">
        <v>12</v>
      </c>
      <c r="L234" s="530"/>
      <c r="M234" s="530"/>
      <c r="N234" s="530" t="s">
        <v>13</v>
      </c>
      <c r="O234" s="530"/>
      <c r="P234" s="543"/>
    </row>
    <row r="235" spans="1:16" ht="13.5" thickBot="1">
      <c r="A235" s="16" t="s">
        <v>14</v>
      </c>
      <c r="B235" s="15"/>
      <c r="C235" s="15"/>
      <c r="D235" s="15"/>
      <c r="E235" s="18" t="s">
        <v>15</v>
      </c>
      <c r="F235" s="18" t="s">
        <v>16</v>
      </c>
      <c r="G235" s="18" t="s">
        <v>17</v>
      </c>
      <c r="H235" s="18" t="s">
        <v>15</v>
      </c>
      <c r="I235" s="18" t="s">
        <v>16</v>
      </c>
      <c r="J235" s="18" t="s">
        <v>17</v>
      </c>
      <c r="K235" s="18" t="s">
        <v>15</v>
      </c>
      <c r="L235" s="18" t="s">
        <v>16</v>
      </c>
      <c r="M235" s="23" t="s">
        <v>17</v>
      </c>
      <c r="N235" s="23" t="s">
        <v>15</v>
      </c>
      <c r="O235" s="23" t="s">
        <v>16</v>
      </c>
      <c r="P235" s="24" t="s">
        <v>17</v>
      </c>
    </row>
    <row r="236" spans="1:16" ht="12.75">
      <c r="A236" s="333" t="s">
        <v>19</v>
      </c>
      <c r="B236" s="334" t="s">
        <v>131</v>
      </c>
      <c r="C236" s="70" t="s">
        <v>135</v>
      </c>
      <c r="D236" s="71"/>
      <c r="E236" s="199">
        <v>21</v>
      </c>
      <c r="F236" s="199">
        <v>16</v>
      </c>
      <c r="G236" s="197">
        <f aca="true" t="shared" si="69" ref="G236:G241">SUM(E236:F236)</f>
        <v>37</v>
      </c>
      <c r="H236" s="199">
        <v>22</v>
      </c>
      <c r="I236" s="199">
        <v>17</v>
      </c>
      <c r="J236" s="197">
        <f aca="true" t="shared" si="70" ref="J236:J241">SUM(H236:I236)</f>
        <v>39</v>
      </c>
      <c r="K236" s="199">
        <v>59</v>
      </c>
      <c r="L236" s="199">
        <v>61</v>
      </c>
      <c r="M236" s="210">
        <f aca="true" t="shared" si="71" ref="M236:M241">SUM(K236:L236)</f>
        <v>120</v>
      </c>
      <c r="N236" s="329">
        <f aca="true" t="shared" si="72" ref="N236:O241">SUM(H236,K236)</f>
        <v>81</v>
      </c>
      <c r="O236" s="329">
        <f t="shared" si="72"/>
        <v>78</v>
      </c>
      <c r="P236" s="330">
        <f aca="true" t="shared" si="73" ref="P236:P241">SUM(N236:O236)</f>
        <v>159</v>
      </c>
    </row>
    <row r="237" spans="1:16" ht="12.75">
      <c r="A237" s="333" t="s">
        <v>129</v>
      </c>
      <c r="B237" s="334" t="s">
        <v>131</v>
      </c>
      <c r="C237" s="70" t="s">
        <v>135</v>
      </c>
      <c r="D237" s="71"/>
      <c r="E237" s="199">
        <v>12</v>
      </c>
      <c r="F237" s="199">
        <v>24</v>
      </c>
      <c r="G237" s="197">
        <f t="shared" si="69"/>
        <v>36</v>
      </c>
      <c r="H237" s="199">
        <v>11</v>
      </c>
      <c r="I237" s="199">
        <v>22</v>
      </c>
      <c r="J237" s="197">
        <f t="shared" si="70"/>
        <v>33</v>
      </c>
      <c r="K237" s="199">
        <v>47</v>
      </c>
      <c r="L237" s="199">
        <v>39</v>
      </c>
      <c r="M237" s="210">
        <f t="shared" si="71"/>
        <v>86</v>
      </c>
      <c r="N237" s="329">
        <f t="shared" si="72"/>
        <v>58</v>
      </c>
      <c r="O237" s="329">
        <f t="shared" si="72"/>
        <v>61</v>
      </c>
      <c r="P237" s="330">
        <f t="shared" si="73"/>
        <v>119</v>
      </c>
    </row>
    <row r="238" spans="1:16" ht="13.5" thickBot="1">
      <c r="A238" s="477" t="s">
        <v>163</v>
      </c>
      <c r="B238" s="478" t="s">
        <v>136</v>
      </c>
      <c r="C238" s="405" t="s">
        <v>135</v>
      </c>
      <c r="D238" s="479"/>
      <c r="E238" s="407">
        <v>55</v>
      </c>
      <c r="F238" s="407">
        <v>42</v>
      </c>
      <c r="G238" s="408">
        <f t="shared" si="69"/>
        <v>97</v>
      </c>
      <c r="H238" s="407">
        <v>24</v>
      </c>
      <c r="I238" s="407">
        <v>19</v>
      </c>
      <c r="J238" s="408">
        <f t="shared" si="70"/>
        <v>43</v>
      </c>
      <c r="K238" s="407">
        <v>103</v>
      </c>
      <c r="L238" s="407">
        <v>57</v>
      </c>
      <c r="M238" s="408">
        <f t="shared" si="71"/>
        <v>160</v>
      </c>
      <c r="N238" s="409">
        <f t="shared" si="72"/>
        <v>127</v>
      </c>
      <c r="O238" s="409">
        <f t="shared" si="72"/>
        <v>76</v>
      </c>
      <c r="P238" s="410">
        <f t="shared" si="73"/>
        <v>203</v>
      </c>
    </row>
    <row r="239" spans="1:16" ht="12.75">
      <c r="A239" s="331" t="s">
        <v>19</v>
      </c>
      <c r="B239" s="332" t="s">
        <v>131</v>
      </c>
      <c r="C239" s="104" t="s">
        <v>137</v>
      </c>
      <c r="D239" s="99"/>
      <c r="E239" s="211">
        <v>29</v>
      </c>
      <c r="F239" s="211">
        <v>32</v>
      </c>
      <c r="G239" s="210">
        <f t="shared" si="69"/>
        <v>61</v>
      </c>
      <c r="H239" s="211">
        <v>28</v>
      </c>
      <c r="I239" s="211">
        <v>28</v>
      </c>
      <c r="J239" s="210">
        <f t="shared" si="70"/>
        <v>56</v>
      </c>
      <c r="K239" s="211">
        <v>82</v>
      </c>
      <c r="L239" s="211">
        <v>55</v>
      </c>
      <c r="M239" s="210">
        <f t="shared" si="71"/>
        <v>137</v>
      </c>
      <c r="N239" s="329">
        <f t="shared" si="72"/>
        <v>110</v>
      </c>
      <c r="O239" s="329">
        <f t="shared" si="72"/>
        <v>83</v>
      </c>
      <c r="P239" s="330">
        <f t="shared" si="73"/>
        <v>193</v>
      </c>
    </row>
    <row r="240" spans="1:16" ht="12.75">
      <c r="A240" s="333" t="s">
        <v>129</v>
      </c>
      <c r="B240" s="334" t="s">
        <v>131</v>
      </c>
      <c r="C240" s="70" t="s">
        <v>137</v>
      </c>
      <c r="D240" s="71"/>
      <c r="E240" s="199">
        <v>23</v>
      </c>
      <c r="F240" s="199">
        <v>18</v>
      </c>
      <c r="G240" s="197">
        <f t="shared" si="69"/>
        <v>41</v>
      </c>
      <c r="H240" s="197">
        <v>23</v>
      </c>
      <c r="I240" s="199">
        <v>18</v>
      </c>
      <c r="J240" s="197">
        <f t="shared" si="70"/>
        <v>41</v>
      </c>
      <c r="K240" s="199">
        <v>69</v>
      </c>
      <c r="L240" s="199">
        <v>63</v>
      </c>
      <c r="M240" s="210">
        <f t="shared" si="71"/>
        <v>132</v>
      </c>
      <c r="N240" s="329">
        <f t="shared" si="72"/>
        <v>92</v>
      </c>
      <c r="O240" s="329">
        <f t="shared" si="72"/>
        <v>81</v>
      </c>
      <c r="P240" s="330">
        <f t="shared" si="73"/>
        <v>173</v>
      </c>
    </row>
    <row r="241" spans="1:16" ht="13.5" thickBot="1">
      <c r="A241" s="403" t="s">
        <v>138</v>
      </c>
      <c r="B241" s="404" t="s">
        <v>131</v>
      </c>
      <c r="C241" s="405" t="s">
        <v>137</v>
      </c>
      <c r="D241" s="406"/>
      <c r="E241" s="407">
        <v>8</v>
      </c>
      <c r="F241" s="407">
        <v>23</v>
      </c>
      <c r="G241" s="408">
        <f t="shared" si="69"/>
        <v>31</v>
      </c>
      <c r="H241" s="408">
        <v>7</v>
      </c>
      <c r="I241" s="407">
        <v>22</v>
      </c>
      <c r="J241" s="408">
        <f t="shared" si="70"/>
        <v>29</v>
      </c>
      <c r="K241" s="407">
        <v>0</v>
      </c>
      <c r="L241" s="407">
        <v>0</v>
      </c>
      <c r="M241" s="408">
        <f t="shared" si="71"/>
        <v>0</v>
      </c>
      <c r="N241" s="409">
        <f t="shared" si="72"/>
        <v>7</v>
      </c>
      <c r="O241" s="409">
        <f t="shared" si="72"/>
        <v>22</v>
      </c>
      <c r="P241" s="410">
        <f t="shared" si="73"/>
        <v>29</v>
      </c>
    </row>
    <row r="242" spans="1:16" ht="12.75">
      <c r="A242" s="612" t="s">
        <v>34</v>
      </c>
      <c r="B242" s="613"/>
      <c r="C242" s="613"/>
      <c r="D242" s="614"/>
      <c r="E242" s="352">
        <f>SUM(E236:E241)</f>
        <v>148</v>
      </c>
      <c r="F242" s="352">
        <f aca="true" t="shared" si="74" ref="F242:P242">SUM(F236:F241)</f>
        <v>155</v>
      </c>
      <c r="G242" s="352">
        <f t="shared" si="74"/>
        <v>303</v>
      </c>
      <c r="H242" s="352">
        <f>SUM(H236:H241)</f>
        <v>115</v>
      </c>
      <c r="I242" s="352">
        <f t="shared" si="74"/>
        <v>126</v>
      </c>
      <c r="J242" s="352">
        <f t="shared" si="74"/>
        <v>241</v>
      </c>
      <c r="K242" s="352">
        <f>SUM(K236:K241)</f>
        <v>360</v>
      </c>
      <c r="L242" s="352">
        <f t="shared" si="74"/>
        <v>275</v>
      </c>
      <c r="M242" s="352">
        <f t="shared" si="74"/>
        <v>635</v>
      </c>
      <c r="N242" s="352">
        <f t="shared" si="74"/>
        <v>475</v>
      </c>
      <c r="O242" s="352">
        <f t="shared" si="74"/>
        <v>401</v>
      </c>
      <c r="P242" s="402">
        <f t="shared" si="74"/>
        <v>876</v>
      </c>
    </row>
    <row r="243" spans="1:16" ht="13.5" thickBot="1">
      <c r="A243" s="609" t="s">
        <v>51</v>
      </c>
      <c r="B243" s="610"/>
      <c r="C243" s="610"/>
      <c r="D243" s="611"/>
      <c r="E243" s="377">
        <f>E242</f>
        <v>148</v>
      </c>
      <c r="F243" s="377">
        <f aca="true" t="shared" si="75" ref="F243:P243">F242</f>
        <v>155</v>
      </c>
      <c r="G243" s="377">
        <f t="shared" si="75"/>
        <v>303</v>
      </c>
      <c r="H243" s="377">
        <f t="shared" si="75"/>
        <v>115</v>
      </c>
      <c r="I243" s="377">
        <f t="shared" si="75"/>
        <v>126</v>
      </c>
      <c r="J243" s="377">
        <f t="shared" si="75"/>
        <v>241</v>
      </c>
      <c r="K243" s="377">
        <f t="shared" si="75"/>
        <v>360</v>
      </c>
      <c r="L243" s="377">
        <f t="shared" si="75"/>
        <v>275</v>
      </c>
      <c r="M243" s="377">
        <f t="shared" si="75"/>
        <v>635</v>
      </c>
      <c r="N243" s="377">
        <f t="shared" si="75"/>
        <v>475</v>
      </c>
      <c r="O243" s="377">
        <f t="shared" si="75"/>
        <v>401</v>
      </c>
      <c r="P243" s="382">
        <f t="shared" si="75"/>
        <v>876</v>
      </c>
    </row>
    <row r="244" spans="1:16" ht="13.5" thickBot="1">
      <c r="A244" s="48"/>
      <c r="B244" s="48"/>
      <c r="C244" s="48"/>
      <c r="D244" s="48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1:16" ht="13.5" thickBot="1">
      <c r="A245" s="540" t="s">
        <v>139</v>
      </c>
      <c r="B245" s="541"/>
      <c r="C245" s="541"/>
      <c r="D245" s="541"/>
      <c r="E245" s="541"/>
      <c r="F245" s="541"/>
      <c r="G245" s="542"/>
      <c r="H245" s="552" t="s">
        <v>6</v>
      </c>
      <c r="I245" s="553"/>
      <c r="J245" s="553"/>
      <c r="K245" s="553"/>
      <c r="L245" s="553"/>
      <c r="M245" s="553"/>
      <c r="N245" s="553"/>
      <c r="O245" s="553"/>
      <c r="P245" s="554"/>
    </row>
    <row r="246" spans="1:16" ht="13.5" customHeight="1" thickBot="1">
      <c r="A246" s="12" t="s">
        <v>7</v>
      </c>
      <c r="B246" s="13" t="s">
        <v>53</v>
      </c>
      <c r="C246" s="14" t="s">
        <v>9</v>
      </c>
      <c r="D246" s="32"/>
      <c r="E246" s="550" t="s">
        <v>10</v>
      </c>
      <c r="F246" s="548"/>
      <c r="G246" s="549"/>
      <c r="H246" s="547" t="s">
        <v>11</v>
      </c>
      <c r="I246" s="558"/>
      <c r="J246" s="532"/>
      <c r="K246" s="550" t="s">
        <v>12</v>
      </c>
      <c r="L246" s="548"/>
      <c r="M246" s="549"/>
      <c r="N246" s="550" t="s">
        <v>13</v>
      </c>
      <c r="O246" s="548"/>
      <c r="P246" s="551"/>
    </row>
    <row r="247" spans="1:16" ht="13.5" thickBot="1">
      <c r="A247" s="354" t="s">
        <v>14</v>
      </c>
      <c r="B247" s="355"/>
      <c r="C247" s="15"/>
      <c r="D247" s="15"/>
      <c r="E247" s="23" t="s">
        <v>15</v>
      </c>
      <c r="F247" s="23" t="s">
        <v>16</v>
      </c>
      <c r="G247" s="23" t="s">
        <v>17</v>
      </c>
      <c r="H247" s="18" t="s">
        <v>15</v>
      </c>
      <c r="I247" s="23" t="s">
        <v>16</v>
      </c>
      <c r="J247" s="18" t="s">
        <v>17</v>
      </c>
      <c r="K247" s="23" t="s">
        <v>15</v>
      </c>
      <c r="L247" s="23" t="s">
        <v>16</v>
      </c>
      <c r="M247" s="23" t="s">
        <v>17</v>
      </c>
      <c r="N247" s="23" t="s">
        <v>15</v>
      </c>
      <c r="O247" s="23" t="s">
        <v>16</v>
      </c>
      <c r="P247" s="24" t="s">
        <v>17</v>
      </c>
    </row>
    <row r="248" spans="1:16" ht="12.75">
      <c r="A248" s="333" t="s">
        <v>140</v>
      </c>
      <c r="B248" s="334" t="s">
        <v>141</v>
      </c>
      <c r="C248" s="70" t="s">
        <v>142</v>
      </c>
      <c r="D248" s="71"/>
      <c r="E248" s="353">
        <v>20</v>
      </c>
      <c r="F248" s="353">
        <v>9</v>
      </c>
      <c r="G248" s="164">
        <f>SUM(E248:F248)</f>
        <v>29</v>
      </c>
      <c r="H248" s="349">
        <v>11</v>
      </c>
      <c r="I248" s="353">
        <v>7</v>
      </c>
      <c r="J248" s="168">
        <f>SUM(H248:I248)</f>
        <v>18</v>
      </c>
      <c r="K248" s="350">
        <v>24</v>
      </c>
      <c r="L248" s="350">
        <v>18</v>
      </c>
      <c r="M248" s="164">
        <f>SUM(K248:L248)</f>
        <v>42</v>
      </c>
      <c r="N248" s="350">
        <f>SUM(H248,K248)</f>
        <v>35</v>
      </c>
      <c r="O248" s="350">
        <f>SUM(I248,L248)</f>
        <v>25</v>
      </c>
      <c r="P248" s="351">
        <f>SUM(N248:O248)</f>
        <v>60</v>
      </c>
    </row>
    <row r="249" spans="1:16" ht="13.5" thickBot="1">
      <c r="A249" s="358" t="s">
        <v>56</v>
      </c>
      <c r="B249" s="335" t="s">
        <v>141</v>
      </c>
      <c r="C249" s="84" t="s">
        <v>142</v>
      </c>
      <c r="D249" s="85"/>
      <c r="E249" s="391">
        <v>27</v>
      </c>
      <c r="F249" s="391">
        <v>6</v>
      </c>
      <c r="G249" s="399">
        <f>SUM(E249:F249)</f>
        <v>33</v>
      </c>
      <c r="H249" s="356">
        <v>30</v>
      </c>
      <c r="I249" s="391">
        <v>4</v>
      </c>
      <c r="J249" s="168">
        <f>SUM(H249:I249)</f>
        <v>34</v>
      </c>
      <c r="K249" s="173">
        <v>40</v>
      </c>
      <c r="L249" s="173">
        <v>8</v>
      </c>
      <c r="M249" s="399">
        <f>SUM(K249:L249)</f>
        <v>48</v>
      </c>
      <c r="N249" s="394">
        <f>SUM(H249,K249)</f>
        <v>70</v>
      </c>
      <c r="O249" s="394">
        <f>SUM(I249,L249)</f>
        <v>12</v>
      </c>
      <c r="P249" s="395">
        <f>SUM(N249:O249)</f>
        <v>82</v>
      </c>
    </row>
    <row r="250" spans="1:16" ht="13.5" thickBot="1">
      <c r="A250" s="536" t="s">
        <v>34</v>
      </c>
      <c r="B250" s="537"/>
      <c r="C250" s="537"/>
      <c r="D250" s="539"/>
      <c r="E250" s="206">
        <f>SUM(E248:E249)</f>
        <v>47</v>
      </c>
      <c r="F250" s="206">
        <v>0</v>
      </c>
      <c r="G250" s="357">
        <f aca="true" t="shared" si="76" ref="G250:P250">SUM(G248:G249)</f>
        <v>62</v>
      </c>
      <c r="H250" s="357">
        <f t="shared" si="76"/>
        <v>41</v>
      </c>
      <c r="I250" s="357">
        <f t="shared" si="76"/>
        <v>11</v>
      </c>
      <c r="J250" s="504">
        <f t="shared" si="76"/>
        <v>52</v>
      </c>
      <c r="K250" s="206">
        <f>SUM(K248:K249)</f>
        <v>64</v>
      </c>
      <c r="L250" s="206">
        <f t="shared" si="76"/>
        <v>26</v>
      </c>
      <c r="M250" s="206">
        <f t="shared" si="76"/>
        <v>90</v>
      </c>
      <c r="N250" s="206">
        <f t="shared" si="76"/>
        <v>105</v>
      </c>
      <c r="O250" s="206">
        <f t="shared" si="76"/>
        <v>37</v>
      </c>
      <c r="P250" s="207">
        <f t="shared" si="76"/>
        <v>142</v>
      </c>
    </row>
    <row r="251" spans="1:16" ht="13.5" thickBot="1">
      <c r="A251" s="555" t="s">
        <v>51</v>
      </c>
      <c r="B251" s="556"/>
      <c r="C251" s="556"/>
      <c r="D251" s="557"/>
      <c r="E251" s="206">
        <f aca="true" t="shared" si="77" ref="E251:P251">E250</f>
        <v>47</v>
      </c>
      <c r="F251" s="206">
        <f t="shared" si="77"/>
        <v>0</v>
      </c>
      <c r="G251" s="357">
        <f t="shared" si="77"/>
        <v>62</v>
      </c>
      <c r="H251" s="357">
        <f t="shared" si="77"/>
        <v>41</v>
      </c>
      <c r="I251" s="357">
        <f t="shared" si="77"/>
        <v>11</v>
      </c>
      <c r="J251" s="206">
        <f t="shared" si="77"/>
        <v>52</v>
      </c>
      <c r="K251" s="206">
        <f t="shared" si="77"/>
        <v>64</v>
      </c>
      <c r="L251" s="206">
        <f t="shared" si="77"/>
        <v>26</v>
      </c>
      <c r="M251" s="206">
        <f t="shared" si="77"/>
        <v>90</v>
      </c>
      <c r="N251" s="206">
        <f t="shared" si="77"/>
        <v>105</v>
      </c>
      <c r="O251" s="206">
        <f t="shared" si="77"/>
        <v>37</v>
      </c>
      <c r="P251" s="207">
        <f t="shared" si="77"/>
        <v>142</v>
      </c>
    </row>
    <row r="252" spans="1:16" ht="13.5" thickBot="1">
      <c r="A252" s="48"/>
      <c r="B252" s="48"/>
      <c r="C252" s="48"/>
      <c r="D252" s="48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1:16" ht="13.5" thickBot="1">
      <c r="A253" s="540" t="s">
        <v>139</v>
      </c>
      <c r="B253" s="541"/>
      <c r="C253" s="541"/>
      <c r="D253" s="541"/>
      <c r="E253" s="541"/>
      <c r="F253" s="541"/>
      <c r="G253" s="542"/>
      <c r="H253" s="533" t="s">
        <v>6</v>
      </c>
      <c r="I253" s="534"/>
      <c r="J253" s="534"/>
      <c r="K253" s="534"/>
      <c r="L253" s="534"/>
      <c r="M253" s="534"/>
      <c r="N253" s="534"/>
      <c r="O253" s="534"/>
      <c r="P253" s="535"/>
    </row>
    <row r="254" spans="1:16" ht="13.5" thickBot="1">
      <c r="A254" s="12" t="s">
        <v>7</v>
      </c>
      <c r="B254" s="13" t="s">
        <v>53</v>
      </c>
      <c r="C254" s="14" t="s">
        <v>9</v>
      </c>
      <c r="D254" s="32"/>
      <c r="E254" s="530" t="s">
        <v>10</v>
      </c>
      <c r="F254" s="530"/>
      <c r="G254" s="530"/>
      <c r="H254" s="544" t="s">
        <v>11</v>
      </c>
      <c r="I254" s="530"/>
      <c r="J254" s="530"/>
      <c r="K254" s="530" t="s">
        <v>12</v>
      </c>
      <c r="L254" s="530"/>
      <c r="M254" s="530"/>
      <c r="N254" s="530" t="s">
        <v>13</v>
      </c>
      <c r="O254" s="530"/>
      <c r="P254" s="543"/>
    </row>
    <row r="255" spans="1:16" ht="12.75">
      <c r="A255" s="16" t="s">
        <v>14</v>
      </c>
      <c r="B255" s="15"/>
      <c r="C255" s="15"/>
      <c r="D255" s="15"/>
      <c r="E255" s="18" t="s">
        <v>15</v>
      </c>
      <c r="F255" s="18" t="s">
        <v>16</v>
      </c>
      <c r="G255" s="18" t="s">
        <v>17</v>
      </c>
      <c r="H255" s="18" t="s">
        <v>15</v>
      </c>
      <c r="I255" s="18" t="s">
        <v>16</v>
      </c>
      <c r="J255" s="18" t="s">
        <v>17</v>
      </c>
      <c r="K255" s="18" t="s">
        <v>15</v>
      </c>
      <c r="L255" s="18" t="s">
        <v>16</v>
      </c>
      <c r="M255" s="18" t="s">
        <v>17</v>
      </c>
      <c r="N255" s="18" t="s">
        <v>15</v>
      </c>
      <c r="O255" s="18" t="s">
        <v>16</v>
      </c>
      <c r="P255" s="19" t="s">
        <v>17</v>
      </c>
    </row>
    <row r="256" spans="1:16" ht="12.75">
      <c r="A256" s="333" t="s">
        <v>140</v>
      </c>
      <c r="B256" s="334" t="s">
        <v>143</v>
      </c>
      <c r="C256" s="70" t="s">
        <v>144</v>
      </c>
      <c r="D256" s="71"/>
      <c r="E256" s="40">
        <v>15</v>
      </c>
      <c r="F256" s="40">
        <v>8</v>
      </c>
      <c r="G256" s="40">
        <f aca="true" t="shared" si="78" ref="G256:G261">SUM(E256:F256)</f>
        <v>23</v>
      </c>
      <c r="H256" s="40">
        <v>18</v>
      </c>
      <c r="I256" s="40">
        <v>7</v>
      </c>
      <c r="J256" s="40">
        <f aca="true" t="shared" si="79" ref="J256:J261">SUM(H256:I256)</f>
        <v>25</v>
      </c>
      <c r="K256" s="40">
        <v>43</v>
      </c>
      <c r="L256" s="40">
        <v>15</v>
      </c>
      <c r="M256" s="40">
        <f aca="true" t="shared" si="80" ref="M256:M261">SUM(K256:L256)</f>
        <v>58</v>
      </c>
      <c r="N256" s="39">
        <f aca="true" t="shared" si="81" ref="N256:O261">SUM(H256,K256)</f>
        <v>61</v>
      </c>
      <c r="O256" s="39">
        <f t="shared" si="81"/>
        <v>22</v>
      </c>
      <c r="P256" s="41">
        <f aca="true" t="shared" si="82" ref="P256:P261">SUM(N256:O256)</f>
        <v>83</v>
      </c>
    </row>
    <row r="257" spans="1:16" s="128" customFormat="1" ht="12.75">
      <c r="A257" s="387" t="s">
        <v>180</v>
      </c>
      <c r="B257" s="190" t="s">
        <v>143</v>
      </c>
      <c r="C257" s="108" t="s">
        <v>144</v>
      </c>
      <c r="D257" s="450"/>
      <c r="E257" s="40">
        <v>2</v>
      </c>
      <c r="F257" s="199">
        <v>4</v>
      </c>
      <c r="G257" s="199">
        <f t="shared" si="78"/>
        <v>6</v>
      </c>
      <c r="H257" s="199">
        <v>0</v>
      </c>
      <c r="I257" s="199">
        <v>0</v>
      </c>
      <c r="J257" s="199">
        <f t="shared" si="79"/>
        <v>0</v>
      </c>
      <c r="K257" s="199">
        <v>0</v>
      </c>
      <c r="L257" s="199">
        <v>0</v>
      </c>
      <c r="M257" s="199">
        <f t="shared" si="80"/>
        <v>0</v>
      </c>
      <c r="N257" s="199">
        <f>SUM(H257,K257)</f>
        <v>0</v>
      </c>
      <c r="O257" s="199">
        <f>SUM(I257,L257)</f>
        <v>0</v>
      </c>
      <c r="P257" s="200">
        <f t="shared" si="82"/>
        <v>0</v>
      </c>
    </row>
    <row r="258" spans="1:16" ht="12.75">
      <c r="A258" s="333" t="s">
        <v>145</v>
      </c>
      <c r="B258" s="334" t="s">
        <v>143</v>
      </c>
      <c r="C258" s="70" t="s">
        <v>144</v>
      </c>
      <c r="D258" s="71"/>
      <c r="E258" s="40">
        <v>5</v>
      </c>
      <c r="F258" s="199">
        <v>4</v>
      </c>
      <c r="G258" s="199">
        <f t="shared" si="78"/>
        <v>9</v>
      </c>
      <c r="H258" s="199">
        <v>4</v>
      </c>
      <c r="I258" s="199">
        <v>4</v>
      </c>
      <c r="J258" s="199">
        <f t="shared" si="79"/>
        <v>8</v>
      </c>
      <c r="K258" s="199">
        <v>10</v>
      </c>
      <c r="L258" s="199">
        <v>12</v>
      </c>
      <c r="M258" s="199">
        <f t="shared" si="80"/>
        <v>22</v>
      </c>
      <c r="N258" s="198">
        <f t="shared" si="81"/>
        <v>14</v>
      </c>
      <c r="O258" s="198">
        <f t="shared" si="81"/>
        <v>16</v>
      </c>
      <c r="P258" s="200">
        <f t="shared" si="82"/>
        <v>30</v>
      </c>
    </row>
    <row r="259" spans="1:16" ht="12.75">
      <c r="A259" s="333" t="s">
        <v>146</v>
      </c>
      <c r="B259" s="334" t="s">
        <v>143</v>
      </c>
      <c r="C259" s="70" t="s">
        <v>144</v>
      </c>
      <c r="D259" s="71"/>
      <c r="E259" s="40">
        <v>4</v>
      </c>
      <c r="F259" s="199">
        <v>7</v>
      </c>
      <c r="G259" s="199">
        <f t="shared" si="78"/>
        <v>11</v>
      </c>
      <c r="H259" s="199">
        <v>3</v>
      </c>
      <c r="I259" s="199">
        <v>7</v>
      </c>
      <c r="J259" s="199">
        <f t="shared" si="79"/>
        <v>10</v>
      </c>
      <c r="K259" s="199">
        <v>10</v>
      </c>
      <c r="L259" s="199">
        <v>10</v>
      </c>
      <c r="M259" s="199">
        <f t="shared" si="80"/>
        <v>20</v>
      </c>
      <c r="N259" s="198">
        <f t="shared" si="81"/>
        <v>13</v>
      </c>
      <c r="O259" s="198">
        <f t="shared" si="81"/>
        <v>17</v>
      </c>
      <c r="P259" s="200">
        <f t="shared" si="82"/>
        <v>30</v>
      </c>
    </row>
    <row r="260" spans="1:16" ht="12.75">
      <c r="A260" s="333" t="s">
        <v>147</v>
      </c>
      <c r="B260" s="334" t="s">
        <v>143</v>
      </c>
      <c r="C260" s="70" t="s">
        <v>144</v>
      </c>
      <c r="D260" s="71"/>
      <c r="E260" s="40">
        <v>8</v>
      </c>
      <c r="F260" s="199">
        <v>4</v>
      </c>
      <c r="G260" s="199">
        <f t="shared" si="78"/>
        <v>12</v>
      </c>
      <c r="H260" s="199">
        <v>9</v>
      </c>
      <c r="I260" s="199">
        <v>4</v>
      </c>
      <c r="J260" s="199">
        <f t="shared" si="79"/>
        <v>13</v>
      </c>
      <c r="K260" s="199">
        <v>30</v>
      </c>
      <c r="L260" s="199">
        <v>15</v>
      </c>
      <c r="M260" s="199">
        <f t="shared" si="80"/>
        <v>45</v>
      </c>
      <c r="N260" s="198">
        <f t="shared" si="81"/>
        <v>39</v>
      </c>
      <c r="O260" s="198">
        <f t="shared" si="81"/>
        <v>19</v>
      </c>
      <c r="P260" s="200">
        <f t="shared" si="82"/>
        <v>58</v>
      </c>
    </row>
    <row r="261" spans="1:16" ht="13.5" thickBot="1">
      <c r="A261" s="358" t="s">
        <v>56</v>
      </c>
      <c r="B261" s="335" t="s">
        <v>143</v>
      </c>
      <c r="C261" s="84" t="s">
        <v>144</v>
      </c>
      <c r="D261" s="85"/>
      <c r="E261" s="86">
        <v>43</v>
      </c>
      <c r="F261" s="193">
        <v>17</v>
      </c>
      <c r="G261" s="193">
        <f t="shared" si="78"/>
        <v>60</v>
      </c>
      <c r="H261" s="193">
        <v>42</v>
      </c>
      <c r="I261" s="193">
        <v>16</v>
      </c>
      <c r="J261" s="193">
        <f t="shared" si="79"/>
        <v>58</v>
      </c>
      <c r="K261" s="193">
        <v>54</v>
      </c>
      <c r="L261" s="193">
        <v>4</v>
      </c>
      <c r="M261" s="193">
        <f t="shared" si="80"/>
        <v>58</v>
      </c>
      <c r="N261" s="202">
        <f t="shared" si="81"/>
        <v>96</v>
      </c>
      <c r="O261" s="202">
        <f t="shared" si="81"/>
        <v>20</v>
      </c>
      <c r="P261" s="204">
        <f t="shared" si="82"/>
        <v>116</v>
      </c>
    </row>
    <row r="262" spans="1:16" ht="13.5" thickBot="1">
      <c r="A262" s="536" t="s">
        <v>34</v>
      </c>
      <c r="B262" s="537"/>
      <c r="C262" s="537"/>
      <c r="D262" s="539"/>
      <c r="E262" s="46">
        <f>SUM(E256:E261)</f>
        <v>77</v>
      </c>
      <c r="F262" s="215">
        <f aca="true" t="shared" si="83" ref="F262:P262">SUM(F256:F261)</f>
        <v>44</v>
      </c>
      <c r="G262" s="215">
        <f t="shared" si="83"/>
        <v>121</v>
      </c>
      <c r="H262" s="454">
        <f>SUM(H256:H261)</f>
        <v>76</v>
      </c>
      <c r="I262" s="454">
        <f>SUM(I256:I261)</f>
        <v>38</v>
      </c>
      <c r="J262" s="454">
        <f t="shared" si="83"/>
        <v>114</v>
      </c>
      <c r="K262" s="454">
        <f>SUM(K256:K261)</f>
        <v>147</v>
      </c>
      <c r="L262" s="215">
        <f>SUM(L256:L261)</f>
        <v>56</v>
      </c>
      <c r="M262" s="215">
        <f t="shared" si="83"/>
        <v>203</v>
      </c>
      <c r="N262" s="215">
        <f t="shared" si="83"/>
        <v>223</v>
      </c>
      <c r="O262" s="215">
        <f t="shared" si="83"/>
        <v>94</v>
      </c>
      <c r="P262" s="216">
        <f t="shared" si="83"/>
        <v>317</v>
      </c>
    </row>
    <row r="263" spans="1:16" ht="13.5" thickBot="1">
      <c r="A263" s="555" t="s">
        <v>51</v>
      </c>
      <c r="B263" s="556"/>
      <c r="C263" s="556"/>
      <c r="D263" s="557"/>
      <c r="E263" s="46">
        <f>SUM(E262)</f>
        <v>77</v>
      </c>
      <c r="F263" s="215">
        <f aca="true" t="shared" si="84" ref="F263:P263">SUM(F262)</f>
        <v>44</v>
      </c>
      <c r="G263" s="215">
        <f t="shared" si="84"/>
        <v>121</v>
      </c>
      <c r="H263" s="215">
        <f t="shared" si="84"/>
        <v>76</v>
      </c>
      <c r="I263" s="215">
        <f t="shared" si="84"/>
        <v>38</v>
      </c>
      <c r="J263" s="215">
        <f t="shared" si="84"/>
        <v>114</v>
      </c>
      <c r="K263" s="215">
        <f t="shared" si="84"/>
        <v>147</v>
      </c>
      <c r="L263" s="215">
        <f t="shared" si="84"/>
        <v>56</v>
      </c>
      <c r="M263" s="215">
        <f t="shared" si="84"/>
        <v>203</v>
      </c>
      <c r="N263" s="215">
        <f t="shared" si="84"/>
        <v>223</v>
      </c>
      <c r="O263" s="215">
        <f t="shared" si="84"/>
        <v>94</v>
      </c>
      <c r="P263" s="216">
        <f t="shared" si="84"/>
        <v>317</v>
      </c>
    </row>
    <row r="264" spans="1:16" ht="13.5" thickBot="1">
      <c r="A264" s="48"/>
      <c r="B264" s="48"/>
      <c r="C264" s="48"/>
      <c r="D264" s="48"/>
      <c r="E264" s="72"/>
      <c r="F264" s="453"/>
      <c r="G264" s="453"/>
      <c r="H264" s="453"/>
      <c r="I264" s="453"/>
      <c r="J264" s="453"/>
      <c r="K264" s="453"/>
      <c r="L264" s="453"/>
      <c r="M264" s="453"/>
      <c r="N264" s="453"/>
      <c r="O264" s="453"/>
      <c r="P264" s="453"/>
    </row>
    <row r="265" spans="1:16" s="128" customFormat="1" ht="13.5" thickBot="1">
      <c r="A265" s="566" t="s">
        <v>14</v>
      </c>
      <c r="B265" s="456"/>
      <c r="C265" s="456" t="s">
        <v>9</v>
      </c>
      <c r="D265" s="456"/>
      <c r="E265" s="23" t="s">
        <v>15</v>
      </c>
      <c r="F265" s="23" t="s">
        <v>16</v>
      </c>
      <c r="G265" s="23" t="s">
        <v>17</v>
      </c>
      <c r="H265" s="23" t="s">
        <v>15</v>
      </c>
      <c r="I265" s="24" t="s">
        <v>16</v>
      </c>
      <c r="J265" s="26" t="s">
        <v>17</v>
      </c>
      <c r="K265" s="23" t="s">
        <v>15</v>
      </c>
      <c r="L265" s="23" t="s">
        <v>16</v>
      </c>
      <c r="M265" s="23" t="s">
        <v>17</v>
      </c>
      <c r="N265" s="23" t="s">
        <v>15</v>
      </c>
      <c r="O265" s="23" t="s">
        <v>16</v>
      </c>
      <c r="P265" s="24" t="s">
        <v>17</v>
      </c>
    </row>
    <row r="266" spans="1:16" s="128" customFormat="1" ht="27.75" customHeight="1" thickBot="1">
      <c r="A266" s="567" t="s">
        <v>229</v>
      </c>
      <c r="B266" s="568" t="s">
        <v>228</v>
      </c>
      <c r="C266" s="569" t="s">
        <v>220</v>
      </c>
      <c r="D266" s="570"/>
      <c r="E266" s="571">
        <v>0</v>
      </c>
      <c r="F266" s="572">
        <v>0</v>
      </c>
      <c r="G266" s="572">
        <f>SUM(E266:F266)</f>
        <v>0</v>
      </c>
      <c r="H266" s="573">
        <v>0</v>
      </c>
      <c r="I266" s="574">
        <v>0</v>
      </c>
      <c r="J266" s="575">
        <f>SUM(H266:I266)</f>
        <v>0</v>
      </c>
      <c r="K266" s="413">
        <v>1</v>
      </c>
      <c r="L266" s="413">
        <v>6</v>
      </c>
      <c r="M266" s="413">
        <f>SUM(K266,L266)</f>
        <v>7</v>
      </c>
      <c r="N266" s="221">
        <f>SUM(H266,K266)</f>
        <v>1</v>
      </c>
      <c r="O266" s="221">
        <f>SUM(I266,L266)</f>
        <v>6</v>
      </c>
      <c r="P266" s="415">
        <f>SUM(N266:O266)</f>
        <v>7</v>
      </c>
    </row>
    <row r="267" spans="1:16" s="128" customFormat="1" ht="13.5" thickBot="1">
      <c r="A267" s="603" t="s">
        <v>34</v>
      </c>
      <c r="B267" s="604"/>
      <c r="C267" s="604"/>
      <c r="D267" s="605"/>
      <c r="E267" s="460">
        <f aca="true" t="shared" si="85" ref="E267:P267">E266</f>
        <v>0</v>
      </c>
      <c r="F267" s="461">
        <f t="shared" si="85"/>
        <v>0</v>
      </c>
      <c r="G267" s="461">
        <f t="shared" si="85"/>
        <v>0</v>
      </c>
      <c r="H267" s="461">
        <f t="shared" si="85"/>
        <v>0</v>
      </c>
      <c r="I267" s="461">
        <f t="shared" si="85"/>
        <v>0</v>
      </c>
      <c r="J267" s="461">
        <f t="shared" si="85"/>
        <v>0</v>
      </c>
      <c r="K267" s="461">
        <f t="shared" si="85"/>
        <v>1</v>
      </c>
      <c r="L267" s="461">
        <f t="shared" si="85"/>
        <v>6</v>
      </c>
      <c r="M267" s="461">
        <f t="shared" si="85"/>
        <v>7</v>
      </c>
      <c r="N267" s="461">
        <f t="shared" si="85"/>
        <v>1</v>
      </c>
      <c r="O267" s="461">
        <f t="shared" si="85"/>
        <v>6</v>
      </c>
      <c r="P267" s="462">
        <f t="shared" si="85"/>
        <v>7</v>
      </c>
    </row>
    <row r="268" spans="1:16" s="128" customFormat="1" ht="12.75">
      <c r="A268" s="500"/>
      <c r="B268" s="500"/>
      <c r="C268" s="500"/>
      <c r="D268" s="500"/>
      <c r="E268" s="501"/>
      <c r="F268" s="501"/>
      <c r="G268" s="501"/>
      <c r="H268" s="501"/>
      <c r="I268" s="501"/>
      <c r="J268" s="501"/>
      <c r="K268" s="501"/>
      <c r="L268" s="501"/>
      <c r="M268" s="501"/>
      <c r="N268" s="501"/>
      <c r="O268" s="501"/>
      <c r="P268" s="501"/>
    </row>
    <row r="269" spans="1:16" s="128" customFormat="1" ht="12.75">
      <c r="A269" s="500"/>
      <c r="B269" s="500"/>
      <c r="C269" s="500"/>
      <c r="D269" s="500"/>
      <c r="E269" s="501"/>
      <c r="F269" s="501"/>
      <c r="G269" s="501"/>
      <c r="H269" s="501"/>
      <c r="I269" s="501"/>
      <c r="J269" s="501"/>
      <c r="K269" s="501"/>
      <c r="L269" s="501"/>
      <c r="M269" s="501"/>
      <c r="N269" s="501"/>
      <c r="O269" s="501"/>
      <c r="P269" s="501"/>
    </row>
    <row r="270" spans="1:16" s="110" customFormat="1" ht="13.5" thickBot="1">
      <c r="A270" s="48"/>
      <c r="B270" s="48"/>
      <c r="C270" s="48"/>
      <c r="D270" s="48"/>
      <c r="E270" s="72"/>
      <c r="F270" s="453"/>
      <c r="G270" s="453"/>
      <c r="H270" s="453"/>
      <c r="I270" s="453"/>
      <c r="J270" s="453"/>
      <c r="K270" s="453"/>
      <c r="L270" s="453"/>
      <c r="M270" s="453"/>
      <c r="N270" s="453"/>
      <c r="O270" s="453"/>
      <c r="P270" s="453"/>
    </row>
    <row r="271" spans="1:16" s="128" customFormat="1" ht="13.5" thickBot="1">
      <c r="A271" s="566" t="s">
        <v>35</v>
      </c>
      <c r="B271" s="456"/>
      <c r="C271" s="456"/>
      <c r="D271" s="456"/>
      <c r="E271" s="23" t="s">
        <v>15</v>
      </c>
      <c r="F271" s="23" t="s">
        <v>16</v>
      </c>
      <c r="G271" s="23" t="s">
        <v>17</v>
      </c>
      <c r="H271" s="23" t="s">
        <v>15</v>
      </c>
      <c r="I271" s="24" t="s">
        <v>16</v>
      </c>
      <c r="J271" s="26" t="s">
        <v>17</v>
      </c>
      <c r="K271" s="23" t="s">
        <v>15</v>
      </c>
      <c r="L271" s="23" t="s">
        <v>16</v>
      </c>
      <c r="M271" s="23" t="s">
        <v>17</v>
      </c>
      <c r="N271" s="23" t="s">
        <v>15</v>
      </c>
      <c r="O271" s="23" t="s">
        <v>16</v>
      </c>
      <c r="P271" s="24" t="s">
        <v>17</v>
      </c>
    </row>
    <row r="272" spans="1:16" s="128" customFormat="1" ht="27.75" customHeight="1" thickBot="1">
      <c r="A272" s="567" t="s">
        <v>74</v>
      </c>
      <c r="B272" s="568" t="s">
        <v>228</v>
      </c>
      <c r="C272" s="569" t="s">
        <v>220</v>
      </c>
      <c r="D272" s="570"/>
      <c r="E272" s="571">
        <v>0</v>
      </c>
      <c r="F272" s="572">
        <v>0</v>
      </c>
      <c r="G272" s="572">
        <f>SUM(E272:F272)</f>
        <v>0</v>
      </c>
      <c r="H272" s="573">
        <v>10</v>
      </c>
      <c r="I272" s="574">
        <v>5</v>
      </c>
      <c r="J272" s="575">
        <f>SUM(H272:I272)</f>
        <v>15</v>
      </c>
      <c r="K272" s="413">
        <v>0</v>
      </c>
      <c r="L272" s="413">
        <v>0</v>
      </c>
      <c r="M272" s="413">
        <f>SUM(K272,L272)</f>
        <v>0</v>
      </c>
      <c r="N272" s="221">
        <f>SUM(H272,K272)</f>
        <v>10</v>
      </c>
      <c r="O272" s="221">
        <f>SUM(I272,L272)</f>
        <v>5</v>
      </c>
      <c r="P272" s="415">
        <f>SUM(N272:O272)</f>
        <v>15</v>
      </c>
    </row>
    <row r="273" spans="1:16" s="128" customFormat="1" ht="12.75">
      <c r="A273" s="606" t="s">
        <v>34</v>
      </c>
      <c r="B273" s="607"/>
      <c r="C273" s="607"/>
      <c r="D273" s="608"/>
      <c r="E273" s="576">
        <f aca="true" t="shared" si="86" ref="E273:P273">E272</f>
        <v>0</v>
      </c>
      <c r="F273" s="577">
        <f t="shared" si="86"/>
        <v>0</v>
      </c>
      <c r="G273" s="577">
        <f t="shared" si="86"/>
        <v>0</v>
      </c>
      <c r="H273" s="577">
        <f t="shared" si="86"/>
        <v>10</v>
      </c>
      <c r="I273" s="577">
        <f t="shared" si="86"/>
        <v>5</v>
      </c>
      <c r="J273" s="577">
        <f t="shared" si="86"/>
        <v>15</v>
      </c>
      <c r="K273" s="577">
        <f t="shared" si="86"/>
        <v>0</v>
      </c>
      <c r="L273" s="577">
        <f t="shared" si="86"/>
        <v>0</v>
      </c>
      <c r="M273" s="577">
        <f t="shared" si="86"/>
        <v>0</v>
      </c>
      <c r="N273" s="577">
        <f t="shared" si="86"/>
        <v>10</v>
      </c>
      <c r="O273" s="577">
        <f t="shared" si="86"/>
        <v>5</v>
      </c>
      <c r="P273" s="578">
        <f t="shared" si="86"/>
        <v>15</v>
      </c>
    </row>
    <row r="274" spans="1:16" s="128" customFormat="1" ht="12.75">
      <c r="A274" s="564" t="s">
        <v>230</v>
      </c>
      <c r="B274" s="564"/>
      <c r="C274" s="564"/>
      <c r="D274" s="565"/>
      <c r="E274" s="349">
        <f>SUM(E273,E267)</f>
        <v>0</v>
      </c>
      <c r="F274" s="349">
        <f aca="true" t="shared" si="87" ref="F274:P274">SUM(F273,F267)</f>
        <v>0</v>
      </c>
      <c r="G274" s="349">
        <f t="shared" si="87"/>
        <v>0</v>
      </c>
      <c r="H274" s="349">
        <f t="shared" si="87"/>
        <v>10</v>
      </c>
      <c r="I274" s="349">
        <f t="shared" si="87"/>
        <v>5</v>
      </c>
      <c r="J274" s="349">
        <f t="shared" si="87"/>
        <v>15</v>
      </c>
      <c r="K274" s="349">
        <f t="shared" si="87"/>
        <v>1</v>
      </c>
      <c r="L274" s="349">
        <f t="shared" si="87"/>
        <v>6</v>
      </c>
      <c r="M274" s="349">
        <f t="shared" si="87"/>
        <v>7</v>
      </c>
      <c r="N274" s="349">
        <f t="shared" si="87"/>
        <v>11</v>
      </c>
      <c r="O274" s="349">
        <f t="shared" si="87"/>
        <v>11</v>
      </c>
      <c r="P274" s="349">
        <f t="shared" si="87"/>
        <v>22</v>
      </c>
    </row>
    <row r="275" spans="1:16" s="126" customFormat="1" ht="12.75">
      <c r="A275" s="500"/>
      <c r="B275" s="500"/>
      <c r="C275" s="500"/>
      <c r="D275" s="500"/>
      <c r="E275" s="501"/>
      <c r="F275" s="501"/>
      <c r="G275" s="501"/>
      <c r="H275" s="501"/>
      <c r="I275" s="501"/>
      <c r="J275" s="501"/>
      <c r="K275" s="501"/>
      <c r="L275" s="501"/>
      <c r="M275" s="501"/>
      <c r="N275" s="501"/>
      <c r="O275" s="501"/>
      <c r="P275" s="501"/>
    </row>
    <row r="276" spans="1:16" s="126" customFormat="1" ht="12.75">
      <c r="A276" s="500"/>
      <c r="B276" s="500"/>
      <c r="C276" s="500"/>
      <c r="D276" s="500"/>
      <c r="E276" s="501"/>
      <c r="F276" s="501"/>
      <c r="G276" s="501"/>
      <c r="H276" s="501"/>
      <c r="I276" s="501"/>
      <c r="J276" s="501"/>
      <c r="K276" s="501"/>
      <c r="L276" s="501"/>
      <c r="M276" s="501"/>
      <c r="N276" s="501"/>
      <c r="O276" s="501"/>
      <c r="P276" s="501"/>
    </row>
    <row r="277" spans="1:16" s="126" customFormat="1" ht="13.5" thickBot="1">
      <c r="A277" s="463"/>
      <c r="B277" s="463"/>
      <c r="C277" s="463"/>
      <c r="D277" s="463"/>
      <c r="E277" s="452"/>
      <c r="F277" s="452"/>
      <c r="G277" s="452"/>
      <c r="H277" s="452"/>
      <c r="I277" s="452"/>
      <c r="J277" s="452"/>
      <c r="K277" s="452"/>
      <c r="L277" s="452"/>
      <c r="M277" s="452"/>
      <c r="N277" s="452"/>
      <c r="O277" s="452"/>
      <c r="P277" s="452"/>
    </row>
    <row r="278" spans="1:16" s="126" customFormat="1" ht="13.5" thickBot="1">
      <c r="A278" s="455" t="s">
        <v>49</v>
      </c>
      <c r="B278" s="456"/>
      <c r="C278" s="456"/>
      <c r="D278" s="456"/>
      <c r="E278" s="23" t="s">
        <v>15</v>
      </c>
      <c r="F278" s="23" t="s">
        <v>16</v>
      </c>
      <c r="G278" s="23" t="s">
        <v>17</v>
      </c>
      <c r="H278" s="23" t="s">
        <v>15</v>
      </c>
      <c r="I278" s="23" t="s">
        <v>16</v>
      </c>
      <c r="J278" s="23" t="s">
        <v>17</v>
      </c>
      <c r="K278" s="23" t="s">
        <v>15</v>
      </c>
      <c r="L278" s="23" t="s">
        <v>16</v>
      </c>
      <c r="M278" s="23" t="s">
        <v>17</v>
      </c>
      <c r="N278" s="23" t="s">
        <v>15</v>
      </c>
      <c r="O278" s="23" t="s">
        <v>16</v>
      </c>
      <c r="P278" s="24" t="s">
        <v>17</v>
      </c>
    </row>
    <row r="279" spans="1:16" s="128" customFormat="1" ht="27.75" customHeight="1" thickBot="1">
      <c r="A279" s="217" t="s">
        <v>74</v>
      </c>
      <c r="B279" s="457" t="s">
        <v>219</v>
      </c>
      <c r="C279" s="101" t="s">
        <v>220</v>
      </c>
      <c r="D279" s="458"/>
      <c r="E279" s="412">
        <v>0</v>
      </c>
      <c r="F279" s="413">
        <v>0</v>
      </c>
      <c r="G279" s="413">
        <v>0</v>
      </c>
      <c r="H279" s="459">
        <v>6</v>
      </c>
      <c r="I279" s="459">
        <v>1</v>
      </c>
      <c r="J279" s="459">
        <f>SUM(H279:I279)</f>
        <v>7</v>
      </c>
      <c r="K279" s="413">
        <v>0</v>
      </c>
      <c r="L279" s="413">
        <v>0</v>
      </c>
      <c r="M279" s="413">
        <f>SUM(K279,L279)</f>
        <v>0</v>
      </c>
      <c r="N279" s="221">
        <f>SUM(H279,K279)</f>
        <v>6</v>
      </c>
      <c r="O279" s="221">
        <f>SUM(I279,L279)</f>
        <v>1</v>
      </c>
      <c r="P279" s="415">
        <f>SUM(N279:O279)</f>
        <v>7</v>
      </c>
    </row>
    <row r="280" spans="1:16" s="126" customFormat="1" ht="13.5" thickBot="1">
      <c r="A280" s="603" t="s">
        <v>34</v>
      </c>
      <c r="B280" s="604"/>
      <c r="C280" s="604"/>
      <c r="D280" s="605"/>
      <c r="E280" s="460">
        <f aca="true" t="shared" si="88" ref="E280:P280">E279</f>
        <v>0</v>
      </c>
      <c r="F280" s="461">
        <f t="shared" si="88"/>
        <v>0</v>
      </c>
      <c r="G280" s="461">
        <f t="shared" si="88"/>
        <v>0</v>
      </c>
      <c r="H280" s="461">
        <f t="shared" si="88"/>
        <v>6</v>
      </c>
      <c r="I280" s="461">
        <f t="shared" si="88"/>
        <v>1</v>
      </c>
      <c r="J280" s="461">
        <f t="shared" si="88"/>
        <v>7</v>
      </c>
      <c r="K280" s="461">
        <f t="shared" si="88"/>
        <v>0</v>
      </c>
      <c r="L280" s="461">
        <f t="shared" si="88"/>
        <v>0</v>
      </c>
      <c r="M280" s="461">
        <f t="shared" si="88"/>
        <v>0</v>
      </c>
      <c r="N280" s="461">
        <f t="shared" si="88"/>
        <v>6</v>
      </c>
      <c r="O280" s="461">
        <f t="shared" si="88"/>
        <v>1</v>
      </c>
      <c r="P280" s="462">
        <f t="shared" si="88"/>
        <v>7</v>
      </c>
    </row>
    <row r="281" spans="1:16" s="126" customFormat="1" ht="13.5" thickBot="1">
      <c r="A281" s="600" t="s">
        <v>51</v>
      </c>
      <c r="B281" s="601"/>
      <c r="C281" s="601"/>
      <c r="D281" s="602"/>
      <c r="E281" s="464">
        <f aca="true" t="shared" si="89" ref="E281:P281">SUM(E280,E273)</f>
        <v>0</v>
      </c>
      <c r="F281" s="421">
        <f t="shared" si="89"/>
        <v>0</v>
      </c>
      <c r="G281" s="421">
        <f t="shared" si="89"/>
        <v>0</v>
      </c>
      <c r="H281" s="421">
        <f t="shared" si="89"/>
        <v>16</v>
      </c>
      <c r="I281" s="421">
        <f t="shared" si="89"/>
        <v>6</v>
      </c>
      <c r="J281" s="421">
        <f t="shared" si="89"/>
        <v>22</v>
      </c>
      <c r="K281" s="421">
        <f t="shared" si="89"/>
        <v>0</v>
      </c>
      <c r="L281" s="421">
        <f t="shared" si="89"/>
        <v>0</v>
      </c>
      <c r="M281" s="421">
        <f t="shared" si="89"/>
        <v>0</v>
      </c>
      <c r="N281" s="421">
        <f t="shared" si="89"/>
        <v>16</v>
      </c>
      <c r="O281" s="421">
        <f t="shared" si="89"/>
        <v>6</v>
      </c>
      <c r="P281" s="465">
        <f t="shared" si="89"/>
        <v>22</v>
      </c>
    </row>
    <row r="282" spans="1:16" s="126" customFormat="1" ht="12.75">
      <c r="A282" s="463"/>
      <c r="B282" s="463"/>
      <c r="C282" s="463"/>
      <c r="D282" s="463"/>
      <c r="E282" s="452"/>
      <c r="F282" s="452"/>
      <c r="G282" s="452"/>
      <c r="H282" s="452"/>
      <c r="I282" s="452"/>
      <c r="J282" s="452"/>
      <c r="K282" s="452"/>
      <c r="L282" s="452"/>
      <c r="M282" s="452"/>
      <c r="N282" s="452"/>
      <c r="O282" s="452"/>
      <c r="P282" s="452"/>
    </row>
    <row r="283" spans="1:16" s="126" customFormat="1" ht="12.75">
      <c r="A283" s="463"/>
      <c r="B283" s="463"/>
      <c r="C283" s="463"/>
      <c r="D283" s="463"/>
      <c r="E283" s="452"/>
      <c r="F283" s="452"/>
      <c r="G283" s="452"/>
      <c r="H283" s="452"/>
      <c r="I283" s="452"/>
      <c r="J283" s="452"/>
      <c r="K283" s="452"/>
      <c r="L283" s="452"/>
      <c r="M283" s="452"/>
      <c r="N283" s="452"/>
      <c r="O283" s="452"/>
      <c r="P283" s="452"/>
    </row>
    <row r="284" spans="1:16" ht="13.5" thickBot="1">
      <c r="A284" s="77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</row>
    <row r="285" spans="1:16" ht="13.5" thickBot="1">
      <c r="A285" s="33" t="s">
        <v>49</v>
      </c>
      <c r="B285" s="22"/>
      <c r="C285" s="22"/>
      <c r="D285" s="22"/>
      <c r="E285" s="23" t="s">
        <v>15</v>
      </c>
      <c r="F285" s="23" t="s">
        <v>16</v>
      </c>
      <c r="G285" s="23" t="s">
        <v>17</v>
      </c>
      <c r="H285" s="23" t="s">
        <v>15</v>
      </c>
      <c r="I285" s="23" t="s">
        <v>16</v>
      </c>
      <c r="J285" s="23" t="s">
        <v>17</v>
      </c>
      <c r="K285" s="23" t="s">
        <v>15</v>
      </c>
      <c r="L285" s="23" t="s">
        <v>16</v>
      </c>
      <c r="M285" s="23" t="s">
        <v>17</v>
      </c>
      <c r="N285" s="23" t="s">
        <v>15</v>
      </c>
      <c r="O285" s="23" t="s">
        <v>16</v>
      </c>
      <c r="P285" s="24" t="s">
        <v>17</v>
      </c>
    </row>
    <row r="286" spans="1:16" s="110" customFormat="1" ht="27.75" customHeight="1" thickBot="1">
      <c r="A286" s="217" t="s">
        <v>148</v>
      </c>
      <c r="B286" s="360" t="s">
        <v>149</v>
      </c>
      <c r="C286" s="101" t="s">
        <v>89</v>
      </c>
      <c r="D286" s="411"/>
      <c r="E286" s="412">
        <v>0</v>
      </c>
      <c r="F286" s="413">
        <v>0</v>
      </c>
      <c r="G286" s="413">
        <v>0</v>
      </c>
      <c r="H286" s="414"/>
      <c r="I286" s="414"/>
      <c r="J286" s="414">
        <f>SUM(H286:I286)</f>
        <v>0</v>
      </c>
      <c r="K286" s="413"/>
      <c r="L286" s="413"/>
      <c r="M286" s="413">
        <f>SUM(K286,L286)</f>
        <v>0</v>
      </c>
      <c r="N286" s="300">
        <f>SUM(H286,K286)</f>
        <v>0</v>
      </c>
      <c r="O286" s="300">
        <f>SUM(I286,L286)</f>
        <v>0</v>
      </c>
      <c r="P286" s="415">
        <f>SUM(N286:O286)</f>
        <v>0</v>
      </c>
    </row>
    <row r="287" spans="1:16" ht="13.5" thickBot="1">
      <c r="A287" s="536" t="s">
        <v>34</v>
      </c>
      <c r="B287" s="537"/>
      <c r="C287" s="537"/>
      <c r="D287" s="599"/>
      <c r="E287" s="205">
        <f>SUM(E286:E286)</f>
        <v>0</v>
      </c>
      <c r="F287" s="206">
        <f aca="true" t="shared" si="90" ref="F287:P287">SUM(F286:F286)</f>
        <v>0</v>
      </c>
      <c r="G287" s="206">
        <f t="shared" si="90"/>
        <v>0</v>
      </c>
      <c r="H287" s="206">
        <f t="shared" si="90"/>
        <v>0</v>
      </c>
      <c r="I287" s="206">
        <f t="shared" si="90"/>
        <v>0</v>
      </c>
      <c r="J287" s="206">
        <f t="shared" si="90"/>
        <v>0</v>
      </c>
      <c r="K287" s="206">
        <f t="shared" si="90"/>
        <v>0</v>
      </c>
      <c r="L287" s="206">
        <f t="shared" si="90"/>
        <v>0</v>
      </c>
      <c r="M287" s="206">
        <f t="shared" si="90"/>
        <v>0</v>
      </c>
      <c r="N287" s="206">
        <f t="shared" si="90"/>
        <v>0</v>
      </c>
      <c r="O287" s="206">
        <f t="shared" si="90"/>
        <v>0</v>
      </c>
      <c r="P287" s="207">
        <f t="shared" si="90"/>
        <v>0</v>
      </c>
    </row>
    <row r="288" spans="1:16" ht="13.5" thickBot="1">
      <c r="A288" s="596" t="s">
        <v>51</v>
      </c>
      <c r="B288" s="597"/>
      <c r="C288" s="597"/>
      <c r="D288" s="598"/>
      <c r="E288" s="416">
        <f>SUM(E287)</f>
        <v>0</v>
      </c>
      <c r="F288" s="377">
        <f aca="true" t="shared" si="91" ref="F288:P288">SUM(F287)</f>
        <v>0</v>
      </c>
      <c r="G288" s="377">
        <f t="shared" si="91"/>
        <v>0</v>
      </c>
      <c r="H288" s="377">
        <f t="shared" si="91"/>
        <v>0</v>
      </c>
      <c r="I288" s="377">
        <f t="shared" si="91"/>
        <v>0</v>
      </c>
      <c r="J288" s="377">
        <f t="shared" si="91"/>
        <v>0</v>
      </c>
      <c r="K288" s="377">
        <f t="shared" si="91"/>
        <v>0</v>
      </c>
      <c r="L288" s="377">
        <f t="shared" si="91"/>
        <v>0</v>
      </c>
      <c r="M288" s="377">
        <f t="shared" si="91"/>
        <v>0</v>
      </c>
      <c r="N288" s="377">
        <f t="shared" si="91"/>
        <v>0</v>
      </c>
      <c r="O288" s="377">
        <f t="shared" si="91"/>
        <v>0</v>
      </c>
      <c r="P288" s="382">
        <f t="shared" si="91"/>
        <v>0</v>
      </c>
    </row>
    <row r="289" spans="1:16" ht="13.5" thickBot="1">
      <c r="A289" s="48"/>
      <c r="B289" s="48"/>
      <c r="C289" s="48"/>
      <c r="D289" s="48"/>
      <c r="E289" s="361"/>
      <c r="F289" s="361"/>
      <c r="G289" s="361"/>
      <c r="H289" s="361"/>
      <c r="I289" s="361"/>
      <c r="J289" s="361"/>
      <c r="K289" s="361"/>
      <c r="L289" s="361"/>
      <c r="M289" s="361"/>
      <c r="N289" s="361"/>
      <c r="O289" s="361"/>
      <c r="P289" s="361"/>
    </row>
    <row r="290" spans="1:16" s="126" customFormat="1" ht="13.5" thickBot="1">
      <c r="A290" s="593" t="s">
        <v>164</v>
      </c>
      <c r="B290" s="594"/>
      <c r="C290" s="594"/>
      <c r="D290" s="595"/>
      <c r="E290" s="428">
        <f>SUM(E288,E251,E243,E214,E205,E175,E162,E124,E93,E57,E263,E230,E281,E274)</f>
        <v>3074</v>
      </c>
      <c r="F290" s="428">
        <f>SUM(F288,F251,F243,F214,F205,F175,F162,F124,F93,F57,F263,F230,F281,F274)</f>
        <v>2824</v>
      </c>
      <c r="G290" s="428">
        <f>SUM(G288,G251,G243,G214,G205,G175,G162,G124,G93,G57,G263,G230,G281,G274)</f>
        <v>5935</v>
      </c>
      <c r="H290" s="428">
        <f>SUM(H288,H251,H243,H214,H205,H175,H162,H124,H93,H57,H263,H230,H281,H274)</f>
        <v>2119</v>
      </c>
      <c r="I290" s="428">
        <f>SUM(I288,I251,I243,I214,I205,I175,I162,I124,I93,I57,I263,I230,I281,I274)</f>
        <v>1831</v>
      </c>
      <c r="J290" s="428">
        <f>SUM(J288,J251,J243,J214,J205,J175,J162,J124,J93,J57,J263,J230,J281,J274)</f>
        <v>3969</v>
      </c>
      <c r="K290" s="428">
        <f>SUM(K288,K251,K243,K214,K205,K175,K162,K124,K93,K57,K263,K230,K281,K274)</f>
        <v>8877</v>
      </c>
      <c r="L290" s="428">
        <f>SUM(L288,L251,L243,L214,L205,L175,L162,L124,L93,L57,L263,L230,L281,L274)</f>
        <v>8270</v>
      </c>
      <c r="M290" s="428">
        <f>SUM(M288,M251,M243,M214,M205,M175,M162,M124,M93,M57,M263,M230,M281,M274)</f>
        <v>17164</v>
      </c>
      <c r="N290" s="428">
        <f>SUM(N288,N251,N243,N214,N205,N175,N162,N124,N93,N57,N263,N230,N281,N274)</f>
        <v>11038</v>
      </c>
      <c r="O290" s="428">
        <f>SUM(O288,O251,O243,O214,O205,O175,O162,O124,O93,O57,O263,O230,O281,O274)</f>
        <v>10135</v>
      </c>
      <c r="P290" s="428">
        <f>SUM(P288,P251,P243,P214,P205,P175,P162,P124,P93,P57,P263,P230,P281,P274)</f>
        <v>21173</v>
      </c>
    </row>
    <row r="291" spans="1:16" s="126" customFormat="1" ht="12.75">
      <c r="A291" s="451"/>
      <c r="B291" s="451"/>
      <c r="C291" s="451"/>
      <c r="D291" s="451"/>
      <c r="E291" s="452"/>
      <c r="F291" s="452"/>
      <c r="G291" s="452"/>
      <c r="H291" s="452"/>
      <c r="I291" s="452"/>
      <c r="J291" s="452"/>
      <c r="K291" s="452"/>
      <c r="L291" s="452"/>
      <c r="M291" s="452"/>
      <c r="N291" s="452"/>
      <c r="O291" s="452"/>
      <c r="P291" s="452"/>
    </row>
    <row r="292" ht="15">
      <c r="A292" s="1"/>
    </row>
    <row r="293" spans="1:16" ht="20.25" customHeight="1">
      <c r="A293" s="520" t="s">
        <v>210</v>
      </c>
      <c r="B293" s="520"/>
      <c r="C293" s="520"/>
      <c r="D293" s="520"/>
      <c r="E293" s="520"/>
      <c r="F293" s="520"/>
      <c r="G293" s="520"/>
      <c r="H293" s="520"/>
      <c r="I293" s="520"/>
      <c r="J293" s="520"/>
      <c r="K293" s="520"/>
      <c r="L293" s="520"/>
      <c r="M293" s="520"/>
      <c r="N293" s="520"/>
      <c r="O293" s="520"/>
      <c r="P293" s="520"/>
    </row>
    <row r="294" spans="1:16" ht="20.25">
      <c r="A294" s="503"/>
      <c r="B294" s="503"/>
      <c r="C294" s="503"/>
      <c r="D294" s="503"/>
      <c r="E294" s="503"/>
      <c r="F294" s="503"/>
      <c r="G294" s="503"/>
      <c r="H294" s="503"/>
      <c r="I294" s="503"/>
      <c r="J294" s="503"/>
      <c r="K294" s="503"/>
      <c r="L294" s="503"/>
      <c r="M294" s="503"/>
      <c r="N294" s="503"/>
      <c r="O294" s="503"/>
      <c r="P294" s="503"/>
    </row>
    <row r="295" ht="15.75" thickBot="1">
      <c r="A295" s="467"/>
    </row>
    <row r="296" spans="1:16" ht="13.5" thickBot="1">
      <c r="A296" s="540" t="s">
        <v>116</v>
      </c>
      <c r="B296" s="541"/>
      <c r="C296" s="541"/>
      <c r="D296" s="541"/>
      <c r="E296" s="541"/>
      <c r="F296" s="541"/>
      <c r="G296" s="542"/>
      <c r="H296" s="533" t="s">
        <v>6</v>
      </c>
      <c r="I296" s="534"/>
      <c r="J296" s="534"/>
      <c r="K296" s="534"/>
      <c r="L296" s="534"/>
      <c r="M296" s="534"/>
      <c r="N296" s="534"/>
      <c r="O296" s="534"/>
      <c r="P296" s="535"/>
    </row>
    <row r="297" spans="1:16" ht="13.5" thickBot="1">
      <c r="A297" s="12" t="s">
        <v>7</v>
      </c>
      <c r="B297" s="13" t="s">
        <v>53</v>
      </c>
      <c r="C297" s="14" t="s">
        <v>9</v>
      </c>
      <c r="D297" s="32"/>
      <c r="E297" s="530" t="s">
        <v>10</v>
      </c>
      <c r="F297" s="530"/>
      <c r="G297" s="530"/>
      <c r="H297" s="544" t="s">
        <v>11</v>
      </c>
      <c r="I297" s="530"/>
      <c r="J297" s="530"/>
      <c r="K297" s="530" t="s">
        <v>12</v>
      </c>
      <c r="L297" s="530"/>
      <c r="M297" s="530"/>
      <c r="N297" s="530" t="s">
        <v>13</v>
      </c>
      <c r="O297" s="530"/>
      <c r="P297" s="543"/>
    </row>
    <row r="298" spans="1:16" ht="13.5" thickBot="1">
      <c r="A298" s="21" t="s">
        <v>14</v>
      </c>
      <c r="B298" s="22"/>
      <c r="C298" s="22"/>
      <c r="D298" s="22"/>
      <c r="E298" s="23" t="s">
        <v>15</v>
      </c>
      <c r="F298" s="23" t="s">
        <v>16</v>
      </c>
      <c r="G298" s="23" t="s">
        <v>17</v>
      </c>
      <c r="H298" s="23" t="s">
        <v>15</v>
      </c>
      <c r="I298" s="23" t="s">
        <v>16</v>
      </c>
      <c r="J298" s="23" t="s">
        <v>17</v>
      </c>
      <c r="K298" s="23" t="s">
        <v>15</v>
      </c>
      <c r="L298" s="23" t="s">
        <v>16</v>
      </c>
      <c r="M298" s="23" t="s">
        <v>17</v>
      </c>
      <c r="N298" s="23" t="s">
        <v>15</v>
      </c>
      <c r="O298" s="23" t="s">
        <v>16</v>
      </c>
      <c r="P298" s="24" t="s">
        <v>17</v>
      </c>
    </row>
    <row r="299" spans="1:16" s="109" customFormat="1" ht="39" thickBot="1">
      <c r="A299" s="370" t="s">
        <v>150</v>
      </c>
      <c r="B299" s="371" t="s">
        <v>86</v>
      </c>
      <c r="C299" s="42" t="s">
        <v>122</v>
      </c>
      <c r="D299" s="73"/>
      <c r="E299" s="224">
        <v>18</v>
      </c>
      <c r="F299" s="224">
        <v>25</v>
      </c>
      <c r="G299" s="224">
        <f>SUM(E299:F299)</f>
        <v>43</v>
      </c>
      <c r="H299" s="359">
        <v>20</v>
      </c>
      <c r="I299" s="359">
        <v>23</v>
      </c>
      <c r="J299" s="359">
        <f>SUM(H299,I299)</f>
        <v>43</v>
      </c>
      <c r="K299" s="224">
        <v>30</v>
      </c>
      <c r="L299" s="224">
        <v>20</v>
      </c>
      <c r="M299" s="224">
        <f>SUM(K299:L299)</f>
        <v>50</v>
      </c>
      <c r="N299" s="256">
        <f>SUM(H299,K299)</f>
        <v>50</v>
      </c>
      <c r="O299" s="256">
        <f>SUM(I299,L299)</f>
        <v>43</v>
      </c>
      <c r="P299" s="225">
        <f>SUM(N299:O299)</f>
        <v>93</v>
      </c>
    </row>
    <row r="300" spans="1:16" ht="13.5" thickBot="1">
      <c r="A300" s="536" t="s">
        <v>34</v>
      </c>
      <c r="B300" s="537"/>
      <c r="C300" s="537"/>
      <c r="D300" s="539"/>
      <c r="E300" s="206">
        <f>E299</f>
        <v>18</v>
      </c>
      <c r="F300" s="206">
        <f aca="true" t="shared" si="92" ref="F300:P301">F299</f>
        <v>25</v>
      </c>
      <c r="G300" s="206">
        <f t="shared" si="92"/>
        <v>43</v>
      </c>
      <c r="H300" s="206">
        <f t="shared" si="92"/>
        <v>20</v>
      </c>
      <c r="I300" s="206">
        <f t="shared" si="92"/>
        <v>23</v>
      </c>
      <c r="J300" s="206">
        <f t="shared" si="92"/>
        <v>43</v>
      </c>
      <c r="K300" s="206">
        <f t="shared" si="92"/>
        <v>30</v>
      </c>
      <c r="L300" s="206">
        <f t="shared" si="92"/>
        <v>20</v>
      </c>
      <c r="M300" s="206">
        <f t="shared" si="92"/>
        <v>50</v>
      </c>
      <c r="N300" s="206">
        <f t="shared" si="92"/>
        <v>50</v>
      </c>
      <c r="O300" s="206">
        <f t="shared" si="92"/>
        <v>43</v>
      </c>
      <c r="P300" s="206">
        <f t="shared" si="92"/>
        <v>93</v>
      </c>
    </row>
    <row r="301" spans="1:16" ht="13.5" thickBot="1">
      <c r="A301" s="587" t="s">
        <v>51</v>
      </c>
      <c r="B301" s="588"/>
      <c r="C301" s="588"/>
      <c r="D301" s="589"/>
      <c r="E301" s="374">
        <f>E300</f>
        <v>18</v>
      </c>
      <c r="F301" s="374">
        <f t="shared" si="92"/>
        <v>25</v>
      </c>
      <c r="G301" s="374">
        <f t="shared" si="92"/>
        <v>43</v>
      </c>
      <c r="H301" s="374">
        <f t="shared" si="92"/>
        <v>20</v>
      </c>
      <c r="I301" s="374">
        <f t="shared" si="92"/>
        <v>23</v>
      </c>
      <c r="J301" s="374">
        <f t="shared" si="92"/>
        <v>43</v>
      </c>
      <c r="K301" s="374">
        <f t="shared" si="92"/>
        <v>30</v>
      </c>
      <c r="L301" s="374">
        <f t="shared" si="92"/>
        <v>20</v>
      </c>
      <c r="M301" s="374">
        <f t="shared" si="92"/>
        <v>50</v>
      </c>
      <c r="N301" s="374">
        <f t="shared" si="92"/>
        <v>50</v>
      </c>
      <c r="O301" s="374">
        <f t="shared" si="92"/>
        <v>43</v>
      </c>
      <c r="P301" s="206">
        <f t="shared" si="92"/>
        <v>93</v>
      </c>
    </row>
    <row r="302" spans="1:16" ht="12.75">
      <c r="A302" s="430"/>
      <c r="B302" s="430"/>
      <c r="C302" s="430"/>
      <c r="D302" s="430"/>
      <c r="E302" s="431"/>
      <c r="F302" s="431"/>
      <c r="G302" s="431"/>
      <c r="H302" s="431"/>
      <c r="I302" s="431"/>
      <c r="J302" s="431"/>
      <c r="K302" s="431"/>
      <c r="L302" s="431"/>
      <c r="M302" s="431"/>
      <c r="N302" s="431"/>
      <c r="O302" s="431"/>
      <c r="P302" s="361"/>
    </row>
    <row r="303" spans="1:16" ht="13.5" thickBot="1">
      <c r="A303" s="77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</row>
    <row r="304" spans="1:16" ht="13.5" thickBot="1">
      <c r="A304" s="540" t="s">
        <v>87</v>
      </c>
      <c r="B304" s="541"/>
      <c r="C304" s="541"/>
      <c r="D304" s="541"/>
      <c r="E304" s="541"/>
      <c r="F304" s="541"/>
      <c r="G304" s="542"/>
      <c r="H304" s="533" t="s">
        <v>6</v>
      </c>
      <c r="I304" s="534"/>
      <c r="J304" s="534"/>
      <c r="K304" s="534"/>
      <c r="L304" s="534"/>
      <c r="M304" s="534"/>
      <c r="N304" s="534"/>
      <c r="O304" s="534"/>
      <c r="P304" s="535"/>
    </row>
    <row r="305" spans="1:16" ht="13.5" thickBot="1">
      <c r="A305" s="12" t="s">
        <v>7</v>
      </c>
      <c r="B305" s="13" t="s">
        <v>53</v>
      </c>
      <c r="C305" s="14" t="s">
        <v>9</v>
      </c>
      <c r="D305" s="32"/>
      <c r="E305" s="530" t="s">
        <v>10</v>
      </c>
      <c r="F305" s="530"/>
      <c r="G305" s="530"/>
      <c r="H305" s="544" t="s">
        <v>11</v>
      </c>
      <c r="I305" s="530"/>
      <c r="J305" s="530"/>
      <c r="K305" s="530" t="s">
        <v>12</v>
      </c>
      <c r="L305" s="530"/>
      <c r="M305" s="530"/>
      <c r="N305" s="530" t="s">
        <v>13</v>
      </c>
      <c r="O305" s="530"/>
      <c r="P305" s="543"/>
    </row>
    <row r="306" spans="1:16" ht="13.5" thickBot="1">
      <c r="A306" s="21" t="s">
        <v>14</v>
      </c>
      <c r="B306" s="22"/>
      <c r="C306" s="22"/>
      <c r="D306" s="22"/>
      <c r="E306" s="23" t="s">
        <v>15</v>
      </c>
      <c r="F306" s="23" t="s">
        <v>16</v>
      </c>
      <c r="G306" s="23" t="s">
        <v>17</v>
      </c>
      <c r="H306" s="23" t="s">
        <v>15</v>
      </c>
      <c r="I306" s="23" t="s">
        <v>16</v>
      </c>
      <c r="J306" s="23" t="s">
        <v>17</v>
      </c>
      <c r="K306" s="18" t="s">
        <v>15</v>
      </c>
      <c r="L306" s="18" t="s">
        <v>16</v>
      </c>
      <c r="M306" s="23" t="s">
        <v>17</v>
      </c>
      <c r="N306" s="23" t="s">
        <v>15</v>
      </c>
      <c r="O306" s="23" t="s">
        <v>16</v>
      </c>
      <c r="P306" s="24" t="s">
        <v>17</v>
      </c>
    </row>
    <row r="307" spans="1:16" s="122" customFormat="1" ht="13.5" thickBot="1">
      <c r="A307" s="368" t="s">
        <v>170</v>
      </c>
      <c r="B307" s="369" t="s">
        <v>151</v>
      </c>
      <c r="C307" s="120" t="s">
        <v>89</v>
      </c>
      <c r="D307" s="121"/>
      <c r="E307" s="362">
        <v>12</v>
      </c>
      <c r="F307" s="362">
        <v>11</v>
      </c>
      <c r="G307" s="363">
        <f>SUM(E307:F307)</f>
        <v>23</v>
      </c>
      <c r="H307" s="362">
        <v>13</v>
      </c>
      <c r="I307" s="363">
        <v>9</v>
      </c>
      <c r="J307" s="364">
        <f>SUM(H307,I307)</f>
        <v>22</v>
      </c>
      <c r="K307" s="365">
        <v>13</v>
      </c>
      <c r="L307" s="365">
        <v>12</v>
      </c>
      <c r="M307" s="362">
        <f>SUM(K307,L307)</f>
        <v>25</v>
      </c>
      <c r="N307" s="366">
        <f>SUM(H307,K307)</f>
        <v>26</v>
      </c>
      <c r="O307" s="366">
        <f>SUM(I307,L307)</f>
        <v>21</v>
      </c>
      <c r="P307" s="367">
        <f>SUM(N307:O307)</f>
        <v>47</v>
      </c>
    </row>
    <row r="308" spans="1:16" ht="13.5" thickBot="1">
      <c r="A308" s="536" t="s">
        <v>34</v>
      </c>
      <c r="B308" s="537"/>
      <c r="C308" s="537"/>
      <c r="D308" s="539"/>
      <c r="E308" s="206">
        <f>E307</f>
        <v>12</v>
      </c>
      <c r="F308" s="206">
        <f aca="true" t="shared" si="93" ref="F308:P309">F307</f>
        <v>11</v>
      </c>
      <c r="G308" s="206">
        <f t="shared" si="93"/>
        <v>23</v>
      </c>
      <c r="H308" s="206">
        <f t="shared" si="93"/>
        <v>13</v>
      </c>
      <c r="I308" s="206">
        <f t="shared" si="93"/>
        <v>9</v>
      </c>
      <c r="J308" s="206">
        <f t="shared" si="93"/>
        <v>22</v>
      </c>
      <c r="K308" s="206">
        <f t="shared" si="93"/>
        <v>13</v>
      </c>
      <c r="L308" s="206">
        <f t="shared" si="93"/>
        <v>12</v>
      </c>
      <c r="M308" s="206">
        <f t="shared" si="93"/>
        <v>25</v>
      </c>
      <c r="N308" s="206">
        <f t="shared" si="93"/>
        <v>26</v>
      </c>
      <c r="O308" s="206">
        <f t="shared" si="93"/>
        <v>21</v>
      </c>
      <c r="P308" s="207">
        <f t="shared" si="93"/>
        <v>47</v>
      </c>
    </row>
    <row r="309" spans="1:16" s="422" customFormat="1" ht="13.5" thickBot="1">
      <c r="A309" s="587" t="s">
        <v>51</v>
      </c>
      <c r="B309" s="588"/>
      <c r="C309" s="588"/>
      <c r="D309" s="589"/>
      <c r="E309" s="374">
        <f>E308</f>
        <v>12</v>
      </c>
      <c r="F309" s="374">
        <f t="shared" si="93"/>
        <v>11</v>
      </c>
      <c r="G309" s="374">
        <f t="shared" si="93"/>
        <v>23</v>
      </c>
      <c r="H309" s="374">
        <f t="shared" si="93"/>
        <v>13</v>
      </c>
      <c r="I309" s="374">
        <f t="shared" si="93"/>
        <v>9</v>
      </c>
      <c r="J309" s="374">
        <f t="shared" si="93"/>
        <v>22</v>
      </c>
      <c r="K309" s="421">
        <f t="shared" si="93"/>
        <v>13</v>
      </c>
      <c r="L309" s="421">
        <f t="shared" si="93"/>
        <v>12</v>
      </c>
      <c r="M309" s="374">
        <f t="shared" si="93"/>
        <v>25</v>
      </c>
      <c r="N309" s="374">
        <f t="shared" si="93"/>
        <v>26</v>
      </c>
      <c r="O309" s="374">
        <f t="shared" si="93"/>
        <v>21</v>
      </c>
      <c r="P309" s="401">
        <f t="shared" si="93"/>
        <v>47</v>
      </c>
    </row>
    <row r="310" spans="1:16" s="422" customFormat="1" ht="12.75">
      <c r="A310" s="430"/>
      <c r="B310" s="430"/>
      <c r="C310" s="430"/>
      <c r="D310" s="430"/>
      <c r="E310" s="431"/>
      <c r="F310" s="431"/>
      <c r="G310" s="431"/>
      <c r="H310" s="431"/>
      <c r="I310" s="431"/>
      <c r="J310" s="431"/>
      <c r="K310" s="452"/>
      <c r="L310" s="452"/>
      <c r="M310" s="431"/>
      <c r="N310" s="431"/>
      <c r="O310" s="431"/>
      <c r="P310" s="431"/>
    </row>
    <row r="311" spans="1:16" ht="13.5" thickBot="1">
      <c r="A311" s="48"/>
      <c r="B311" s="48"/>
      <c r="C311" s="48"/>
      <c r="D311" s="48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1:16" ht="13.5" thickBot="1">
      <c r="A312" s="540" t="s">
        <v>139</v>
      </c>
      <c r="B312" s="541"/>
      <c r="C312" s="541"/>
      <c r="D312" s="541"/>
      <c r="E312" s="541"/>
      <c r="F312" s="541"/>
      <c r="G312" s="542"/>
      <c r="H312" s="552" t="s">
        <v>6</v>
      </c>
      <c r="I312" s="553"/>
      <c r="J312" s="553"/>
      <c r="K312" s="553"/>
      <c r="L312" s="553"/>
      <c r="M312" s="553"/>
      <c r="N312" s="553"/>
      <c r="O312" s="553"/>
      <c r="P312" s="554"/>
    </row>
    <row r="313" spans="1:16" ht="13.5" thickBot="1">
      <c r="A313" s="12" t="s">
        <v>7</v>
      </c>
      <c r="B313" s="13" t="s">
        <v>53</v>
      </c>
      <c r="C313" s="14" t="s">
        <v>9</v>
      </c>
      <c r="D313" s="32"/>
      <c r="E313" s="550" t="s">
        <v>10</v>
      </c>
      <c r="F313" s="548"/>
      <c r="G313" s="549"/>
      <c r="H313" s="547" t="s">
        <v>11</v>
      </c>
      <c r="I313" s="548"/>
      <c r="J313" s="549"/>
      <c r="K313" s="550" t="s">
        <v>12</v>
      </c>
      <c r="L313" s="548"/>
      <c r="M313" s="549"/>
      <c r="N313" s="550" t="s">
        <v>13</v>
      </c>
      <c r="O313" s="548"/>
      <c r="P313" s="551"/>
    </row>
    <row r="314" spans="1:16" ht="13.5" thickBot="1">
      <c r="A314" s="16" t="s">
        <v>14</v>
      </c>
      <c r="B314" s="15"/>
      <c r="C314" s="15"/>
      <c r="D314" s="15"/>
      <c r="E314" s="18" t="s">
        <v>15</v>
      </c>
      <c r="F314" s="18" t="s">
        <v>16</v>
      </c>
      <c r="G314" s="18" t="s">
        <v>17</v>
      </c>
      <c r="H314" s="18" t="s">
        <v>15</v>
      </c>
      <c r="I314" s="18" t="s">
        <v>16</v>
      </c>
      <c r="J314" s="18" t="s">
        <v>17</v>
      </c>
      <c r="K314" s="18" t="s">
        <v>15</v>
      </c>
      <c r="L314" s="18" t="s">
        <v>16</v>
      </c>
      <c r="M314" s="18" t="s">
        <v>17</v>
      </c>
      <c r="N314" s="18" t="s">
        <v>15</v>
      </c>
      <c r="O314" s="18" t="s">
        <v>16</v>
      </c>
      <c r="P314" s="19" t="s">
        <v>17</v>
      </c>
    </row>
    <row r="315" spans="1:16" ht="38.25">
      <c r="A315" s="433" t="s">
        <v>196</v>
      </c>
      <c r="B315" s="158" t="s">
        <v>153</v>
      </c>
      <c r="C315" s="417" t="s">
        <v>122</v>
      </c>
      <c r="D315" s="380"/>
      <c r="E315" s="300">
        <v>0</v>
      </c>
      <c r="F315" s="274">
        <v>0</v>
      </c>
      <c r="G315" s="274">
        <f aca="true" t="shared" si="94" ref="G315:G320">SUM(E315:F315)</f>
        <v>0</v>
      </c>
      <c r="H315" s="274">
        <v>0</v>
      </c>
      <c r="I315" s="274">
        <v>0</v>
      </c>
      <c r="J315" s="274">
        <f aca="true" t="shared" si="95" ref="J315:J320">SUM(H315:I315)</f>
        <v>0</v>
      </c>
      <c r="K315" s="221">
        <v>2</v>
      </c>
      <c r="L315" s="221">
        <v>0</v>
      </c>
      <c r="M315" s="274">
        <f aca="true" t="shared" si="96" ref="M315:M320">SUM(K315:L315)</f>
        <v>2</v>
      </c>
      <c r="N315" s="300">
        <f aca="true" t="shared" si="97" ref="N315:O320">SUM(H315,K315)</f>
        <v>2</v>
      </c>
      <c r="O315" s="300">
        <f t="shared" si="97"/>
        <v>0</v>
      </c>
      <c r="P315" s="301">
        <f aca="true" t="shared" si="98" ref="P315:P320">SUM(N315:O315)</f>
        <v>2</v>
      </c>
    </row>
    <row r="316" spans="1:16" ht="25.5">
      <c r="A316" s="383" t="s">
        <v>152</v>
      </c>
      <c r="B316" s="50" t="s">
        <v>153</v>
      </c>
      <c r="C316" s="20" t="s">
        <v>122</v>
      </c>
      <c r="D316" s="71"/>
      <c r="E316" s="256">
        <v>21</v>
      </c>
      <c r="F316" s="257">
        <v>9</v>
      </c>
      <c r="G316" s="260">
        <f t="shared" si="94"/>
        <v>30</v>
      </c>
      <c r="H316" s="257">
        <v>17</v>
      </c>
      <c r="I316" s="257">
        <v>6</v>
      </c>
      <c r="J316" s="257">
        <f t="shared" si="95"/>
        <v>23</v>
      </c>
      <c r="K316" s="277">
        <v>11</v>
      </c>
      <c r="L316" s="277">
        <v>18</v>
      </c>
      <c r="M316" s="257">
        <f t="shared" si="96"/>
        <v>29</v>
      </c>
      <c r="N316" s="256">
        <f>SUM(H316,K316)</f>
        <v>28</v>
      </c>
      <c r="O316" s="256">
        <f>SUM(I316,L316)</f>
        <v>24</v>
      </c>
      <c r="P316" s="258">
        <f t="shared" si="98"/>
        <v>52</v>
      </c>
    </row>
    <row r="317" spans="1:16" ht="38.25">
      <c r="A317" s="496" t="s">
        <v>197</v>
      </c>
      <c r="B317" s="50" t="s">
        <v>153</v>
      </c>
      <c r="C317" s="20" t="s">
        <v>122</v>
      </c>
      <c r="D317" s="71"/>
      <c r="E317" s="278">
        <v>0</v>
      </c>
      <c r="F317" s="339">
        <v>0</v>
      </c>
      <c r="G317" s="260">
        <f t="shared" si="94"/>
        <v>0</v>
      </c>
      <c r="H317" s="279">
        <v>0</v>
      </c>
      <c r="I317" s="339">
        <v>0</v>
      </c>
      <c r="J317" s="260">
        <f t="shared" si="95"/>
        <v>0</v>
      </c>
      <c r="K317" s="278">
        <v>0</v>
      </c>
      <c r="L317" s="278">
        <v>0</v>
      </c>
      <c r="M317" s="260">
        <f t="shared" si="96"/>
        <v>0</v>
      </c>
      <c r="N317" s="259">
        <f t="shared" si="97"/>
        <v>0</v>
      </c>
      <c r="O317" s="259">
        <f t="shared" si="97"/>
        <v>0</v>
      </c>
      <c r="P317" s="260">
        <f t="shared" si="98"/>
        <v>0</v>
      </c>
    </row>
    <row r="318" spans="1:16" ht="25.5">
      <c r="A318" s="496" t="s">
        <v>154</v>
      </c>
      <c r="B318" s="50" t="s">
        <v>153</v>
      </c>
      <c r="C318" s="20" t="s">
        <v>122</v>
      </c>
      <c r="D318" s="71"/>
      <c r="E318" s="278">
        <v>11</v>
      </c>
      <c r="F318" s="339">
        <v>6</v>
      </c>
      <c r="G318" s="260">
        <f t="shared" si="94"/>
        <v>17</v>
      </c>
      <c r="H318" s="279">
        <v>16</v>
      </c>
      <c r="I318" s="339">
        <v>8</v>
      </c>
      <c r="J318" s="260">
        <f t="shared" si="95"/>
        <v>24</v>
      </c>
      <c r="K318" s="278">
        <v>10</v>
      </c>
      <c r="L318" s="278">
        <v>12</v>
      </c>
      <c r="M318" s="260">
        <f t="shared" si="96"/>
        <v>22</v>
      </c>
      <c r="N318" s="259">
        <f>SUM(H318,K318)</f>
        <v>26</v>
      </c>
      <c r="O318" s="259">
        <f>SUM(I318,L318)</f>
        <v>20</v>
      </c>
      <c r="P318" s="260">
        <f t="shared" si="98"/>
        <v>46</v>
      </c>
    </row>
    <row r="319" spans="1:16" ht="25.5">
      <c r="A319" s="233" t="s">
        <v>198</v>
      </c>
      <c r="B319" s="50" t="s">
        <v>153</v>
      </c>
      <c r="C319" s="20" t="s">
        <v>122</v>
      </c>
      <c r="D319" s="71"/>
      <c r="E319" s="278">
        <v>0</v>
      </c>
      <c r="F319" s="339">
        <v>0</v>
      </c>
      <c r="G319" s="260">
        <f t="shared" si="94"/>
        <v>0</v>
      </c>
      <c r="H319" s="279">
        <v>0</v>
      </c>
      <c r="I319" s="339">
        <v>0</v>
      </c>
      <c r="J319" s="260">
        <f t="shared" si="95"/>
        <v>0</v>
      </c>
      <c r="K319" s="278">
        <v>1</v>
      </c>
      <c r="L319" s="278">
        <v>0</v>
      </c>
      <c r="M319" s="260">
        <f t="shared" si="96"/>
        <v>1</v>
      </c>
      <c r="N319" s="259">
        <f t="shared" si="97"/>
        <v>1</v>
      </c>
      <c r="O319" s="259">
        <f t="shared" si="97"/>
        <v>0</v>
      </c>
      <c r="P319" s="260">
        <f t="shared" si="98"/>
        <v>1</v>
      </c>
    </row>
    <row r="320" spans="1:16" ht="22.5">
      <c r="A320" s="233" t="s">
        <v>171</v>
      </c>
      <c r="B320" s="50" t="s">
        <v>153</v>
      </c>
      <c r="C320" s="20" t="s">
        <v>122</v>
      </c>
      <c r="D320" s="71"/>
      <c r="E320" s="278">
        <v>6</v>
      </c>
      <c r="F320" s="339">
        <v>14</v>
      </c>
      <c r="G320" s="260">
        <f t="shared" si="94"/>
        <v>20</v>
      </c>
      <c r="H320" s="279">
        <v>7</v>
      </c>
      <c r="I320" s="339">
        <v>10</v>
      </c>
      <c r="J320" s="260">
        <f t="shared" si="95"/>
        <v>17</v>
      </c>
      <c r="K320" s="278">
        <v>7</v>
      </c>
      <c r="L320" s="278">
        <v>12</v>
      </c>
      <c r="M320" s="260">
        <f t="shared" si="96"/>
        <v>19</v>
      </c>
      <c r="N320" s="259">
        <f t="shared" si="97"/>
        <v>14</v>
      </c>
      <c r="O320" s="259">
        <f t="shared" si="97"/>
        <v>22</v>
      </c>
      <c r="P320" s="260">
        <f t="shared" si="98"/>
        <v>36</v>
      </c>
    </row>
    <row r="321" spans="1:16" ht="13.5" thickBot="1">
      <c r="A321" s="590" t="s">
        <v>34</v>
      </c>
      <c r="B321" s="591"/>
      <c r="C321" s="591"/>
      <c r="D321" s="592"/>
      <c r="E321" s="497">
        <f>SUM(E315:E320)</f>
        <v>38</v>
      </c>
      <c r="F321" s="497">
        <f>SUM(F315:F320)</f>
        <v>29</v>
      </c>
      <c r="G321" s="497">
        <f>SUM(G315:G320)</f>
        <v>67</v>
      </c>
      <c r="H321" s="497">
        <f aca="true" t="shared" si="99" ref="H321:P321">SUM(H315:H320)</f>
        <v>40</v>
      </c>
      <c r="I321" s="497">
        <f t="shared" si="99"/>
        <v>24</v>
      </c>
      <c r="J321" s="497">
        <f t="shared" si="99"/>
        <v>64</v>
      </c>
      <c r="K321" s="497">
        <f t="shared" si="99"/>
        <v>31</v>
      </c>
      <c r="L321" s="497">
        <f t="shared" si="99"/>
        <v>42</v>
      </c>
      <c r="M321" s="497">
        <f t="shared" si="99"/>
        <v>73</v>
      </c>
      <c r="N321" s="497">
        <f t="shared" si="99"/>
        <v>71</v>
      </c>
      <c r="O321" s="497">
        <f t="shared" si="99"/>
        <v>66</v>
      </c>
      <c r="P321" s="498">
        <f t="shared" si="99"/>
        <v>137</v>
      </c>
    </row>
    <row r="322" spans="1:16" s="422" customFormat="1" ht="13.5" thickBot="1">
      <c r="A322" s="587" t="s">
        <v>51</v>
      </c>
      <c r="B322" s="588"/>
      <c r="C322" s="588"/>
      <c r="D322" s="589"/>
      <c r="E322" s="374">
        <f>E321</f>
        <v>38</v>
      </c>
      <c r="F322" s="374">
        <f aca="true" t="shared" si="100" ref="F322:P322">F321</f>
        <v>29</v>
      </c>
      <c r="G322" s="374">
        <f t="shared" si="100"/>
        <v>67</v>
      </c>
      <c r="H322" s="374">
        <f t="shared" si="100"/>
        <v>40</v>
      </c>
      <c r="I322" s="374">
        <f t="shared" si="100"/>
        <v>24</v>
      </c>
      <c r="J322" s="374">
        <f t="shared" si="100"/>
        <v>64</v>
      </c>
      <c r="K322" s="374">
        <f t="shared" si="100"/>
        <v>31</v>
      </c>
      <c r="L322" s="374">
        <f t="shared" si="100"/>
        <v>42</v>
      </c>
      <c r="M322" s="374">
        <f t="shared" si="100"/>
        <v>73</v>
      </c>
      <c r="N322" s="374">
        <f t="shared" si="100"/>
        <v>71</v>
      </c>
      <c r="O322" s="374">
        <f t="shared" si="100"/>
        <v>66</v>
      </c>
      <c r="P322" s="401">
        <f t="shared" si="100"/>
        <v>137</v>
      </c>
    </row>
    <row r="323" spans="1:16" s="422" customFormat="1" ht="12.75">
      <c r="A323" s="430"/>
      <c r="B323" s="430"/>
      <c r="C323" s="430"/>
      <c r="D323" s="430"/>
      <c r="E323" s="431"/>
      <c r="F323" s="431"/>
      <c r="G323" s="431"/>
      <c r="H323" s="431"/>
      <c r="I323" s="431"/>
      <c r="J323" s="431"/>
      <c r="K323" s="431"/>
      <c r="L323" s="431"/>
      <c r="M323" s="431"/>
      <c r="N323" s="431"/>
      <c r="O323" s="431"/>
      <c r="P323" s="431"/>
    </row>
    <row r="324" spans="1:16" s="422" customFormat="1" ht="12.75">
      <c r="A324" s="430"/>
      <c r="B324" s="430"/>
      <c r="C324" s="430"/>
      <c r="D324" s="430"/>
      <c r="E324" s="431"/>
      <c r="F324" s="431"/>
      <c r="G324" s="431"/>
      <c r="H324" s="431"/>
      <c r="I324" s="431"/>
      <c r="J324" s="431"/>
      <c r="K324" s="431"/>
      <c r="L324" s="431"/>
      <c r="M324" s="431"/>
      <c r="N324" s="431"/>
      <c r="O324" s="431"/>
      <c r="P324" s="431"/>
    </row>
    <row r="325" spans="1:16" ht="13.5" thickBot="1">
      <c r="A325" s="48"/>
      <c r="B325" s="48"/>
      <c r="C325" s="48"/>
      <c r="D325" s="48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1:16" ht="13.5" thickBot="1">
      <c r="A326" s="540" t="s">
        <v>139</v>
      </c>
      <c r="B326" s="541"/>
      <c r="C326" s="541"/>
      <c r="D326" s="541"/>
      <c r="E326" s="541"/>
      <c r="F326" s="541"/>
      <c r="G326" s="542"/>
      <c r="H326" s="533" t="s">
        <v>6</v>
      </c>
      <c r="I326" s="534"/>
      <c r="J326" s="534"/>
      <c r="K326" s="534"/>
      <c r="L326" s="534"/>
      <c r="M326" s="534"/>
      <c r="N326" s="534"/>
      <c r="O326" s="534"/>
      <c r="P326" s="535"/>
    </row>
    <row r="327" spans="1:16" ht="13.5" thickBot="1">
      <c r="A327" s="12" t="s">
        <v>7</v>
      </c>
      <c r="B327" s="13" t="s">
        <v>53</v>
      </c>
      <c r="C327" s="14" t="s">
        <v>9</v>
      </c>
      <c r="D327" s="32"/>
      <c r="E327" s="530" t="s">
        <v>10</v>
      </c>
      <c r="F327" s="530"/>
      <c r="G327" s="530"/>
      <c r="H327" s="544" t="s">
        <v>11</v>
      </c>
      <c r="I327" s="530"/>
      <c r="J327" s="530"/>
      <c r="K327" s="530" t="s">
        <v>12</v>
      </c>
      <c r="L327" s="530"/>
      <c r="M327" s="530"/>
      <c r="N327" s="530" t="s">
        <v>13</v>
      </c>
      <c r="O327" s="530"/>
      <c r="P327" s="543"/>
    </row>
    <row r="328" spans="1:16" ht="13.5" thickBot="1">
      <c r="A328" s="16" t="s">
        <v>14</v>
      </c>
      <c r="B328" s="15"/>
      <c r="C328" s="15"/>
      <c r="D328" s="15"/>
      <c r="E328" s="18" t="s">
        <v>15</v>
      </c>
      <c r="F328" s="18" t="s">
        <v>16</v>
      </c>
      <c r="G328" s="18" t="s">
        <v>17</v>
      </c>
      <c r="H328" s="18" t="s">
        <v>15</v>
      </c>
      <c r="I328" s="18" t="s">
        <v>16</v>
      </c>
      <c r="J328" s="18" t="s">
        <v>17</v>
      </c>
      <c r="K328" s="18" t="s">
        <v>15</v>
      </c>
      <c r="L328" s="18" t="s">
        <v>16</v>
      </c>
      <c r="M328" s="18" t="s">
        <v>17</v>
      </c>
      <c r="N328" s="18" t="s">
        <v>15</v>
      </c>
      <c r="O328" s="18" t="s">
        <v>16</v>
      </c>
      <c r="P328" s="19" t="s">
        <v>17</v>
      </c>
    </row>
    <row r="329" spans="1:16" ht="27.75" customHeight="1" thickBot="1">
      <c r="A329" s="418" t="s">
        <v>83</v>
      </c>
      <c r="B329" s="53" t="s">
        <v>161</v>
      </c>
      <c r="C329" s="419" t="s">
        <v>122</v>
      </c>
      <c r="D329" s="85"/>
      <c r="E329" s="423">
        <v>28</v>
      </c>
      <c r="F329" s="420">
        <v>32</v>
      </c>
      <c r="G329" s="420">
        <f>SUM(E329:F329)</f>
        <v>60</v>
      </c>
      <c r="H329" s="420">
        <v>32</v>
      </c>
      <c r="I329" s="420">
        <v>28</v>
      </c>
      <c r="J329" s="424">
        <f>SUM(H329,I329)</f>
        <v>60</v>
      </c>
      <c r="K329" s="420">
        <v>42</v>
      </c>
      <c r="L329" s="420">
        <v>32</v>
      </c>
      <c r="M329" s="420">
        <f>SUM(K329:L329)</f>
        <v>74</v>
      </c>
      <c r="N329" s="262">
        <f>SUM(H329,K329)</f>
        <v>74</v>
      </c>
      <c r="O329" s="262">
        <f>SUM(I329,L329)</f>
        <v>60</v>
      </c>
      <c r="P329" s="425">
        <f>SUM(N329:O329)</f>
        <v>134</v>
      </c>
    </row>
    <row r="330" spans="1:16" ht="13.5" thickBot="1">
      <c r="A330" s="536" t="s">
        <v>34</v>
      </c>
      <c r="B330" s="537"/>
      <c r="C330" s="537"/>
      <c r="D330" s="539"/>
      <c r="E330" s="58">
        <f>E329</f>
        <v>28</v>
      </c>
      <c r="F330" s="206">
        <f aca="true" t="shared" si="101" ref="F330:P330">F329</f>
        <v>32</v>
      </c>
      <c r="G330" s="206">
        <f t="shared" si="101"/>
        <v>60</v>
      </c>
      <c r="H330" s="206">
        <f t="shared" si="101"/>
        <v>32</v>
      </c>
      <c r="I330" s="206">
        <f t="shared" si="101"/>
        <v>28</v>
      </c>
      <c r="J330" s="206">
        <f t="shared" si="101"/>
        <v>60</v>
      </c>
      <c r="K330" s="206">
        <f t="shared" si="101"/>
        <v>42</v>
      </c>
      <c r="L330" s="206">
        <f t="shared" si="101"/>
        <v>32</v>
      </c>
      <c r="M330" s="206">
        <f t="shared" si="101"/>
        <v>74</v>
      </c>
      <c r="N330" s="206">
        <f t="shared" si="101"/>
        <v>74</v>
      </c>
      <c r="O330" s="206">
        <f t="shared" si="101"/>
        <v>60</v>
      </c>
      <c r="P330" s="207">
        <f t="shared" si="101"/>
        <v>134</v>
      </c>
    </row>
    <row r="331" spans="1:16" s="422" customFormat="1" ht="13.5" thickBot="1">
      <c r="A331" s="587" t="s">
        <v>51</v>
      </c>
      <c r="B331" s="588"/>
      <c r="C331" s="588"/>
      <c r="D331" s="589"/>
      <c r="E331" s="377">
        <f>E330</f>
        <v>28</v>
      </c>
      <c r="F331" s="377">
        <f aca="true" t="shared" si="102" ref="F331:P331">F330</f>
        <v>32</v>
      </c>
      <c r="G331" s="377">
        <f t="shared" si="102"/>
        <v>60</v>
      </c>
      <c r="H331" s="377">
        <f t="shared" si="102"/>
        <v>32</v>
      </c>
      <c r="I331" s="377">
        <f t="shared" si="102"/>
        <v>28</v>
      </c>
      <c r="J331" s="377">
        <f t="shared" si="102"/>
        <v>60</v>
      </c>
      <c r="K331" s="377">
        <f t="shared" si="102"/>
        <v>42</v>
      </c>
      <c r="L331" s="377">
        <f t="shared" si="102"/>
        <v>32</v>
      </c>
      <c r="M331" s="377">
        <f t="shared" si="102"/>
        <v>74</v>
      </c>
      <c r="N331" s="377">
        <f t="shared" si="102"/>
        <v>74</v>
      </c>
      <c r="O331" s="377">
        <f t="shared" si="102"/>
        <v>60</v>
      </c>
      <c r="P331" s="382">
        <f t="shared" si="102"/>
        <v>134</v>
      </c>
    </row>
    <row r="332" spans="1:16" s="422" customFormat="1" ht="12.75">
      <c r="A332" s="430"/>
      <c r="B332" s="430"/>
      <c r="C332" s="430"/>
      <c r="D332" s="430"/>
      <c r="E332" s="431"/>
      <c r="F332" s="431"/>
      <c r="G332" s="431"/>
      <c r="H332" s="431"/>
      <c r="I332" s="431"/>
      <c r="J332" s="431"/>
      <c r="K332" s="431"/>
      <c r="L332" s="431"/>
      <c r="M332" s="431"/>
      <c r="N332" s="431"/>
      <c r="O332" s="431"/>
      <c r="P332" s="431"/>
    </row>
    <row r="333" spans="1:16" ht="13.5" thickBot="1">
      <c r="A333" s="48"/>
      <c r="B333" s="48"/>
      <c r="C333" s="48"/>
      <c r="D333" s="48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1:16" ht="13.5" thickBot="1">
      <c r="A334" s="540" t="s">
        <v>139</v>
      </c>
      <c r="B334" s="541"/>
      <c r="C334" s="541"/>
      <c r="D334" s="541"/>
      <c r="E334" s="541"/>
      <c r="F334" s="541"/>
      <c r="G334" s="542"/>
      <c r="H334" s="533" t="s">
        <v>6</v>
      </c>
      <c r="I334" s="534"/>
      <c r="J334" s="534"/>
      <c r="K334" s="534"/>
      <c r="L334" s="534"/>
      <c r="M334" s="534"/>
      <c r="N334" s="534"/>
      <c r="O334" s="534"/>
      <c r="P334" s="535"/>
    </row>
    <row r="335" spans="1:16" ht="13.5" thickBot="1">
      <c r="A335" s="21" t="s">
        <v>14</v>
      </c>
      <c r="B335" s="22"/>
      <c r="C335" s="22"/>
      <c r="D335" s="22"/>
      <c r="E335" s="23" t="s">
        <v>15</v>
      </c>
      <c r="F335" s="23" t="s">
        <v>16</v>
      </c>
      <c r="G335" s="23" t="s">
        <v>17</v>
      </c>
      <c r="H335" s="23" t="s">
        <v>15</v>
      </c>
      <c r="I335" s="23" t="s">
        <v>16</v>
      </c>
      <c r="J335" s="23" t="s">
        <v>17</v>
      </c>
      <c r="K335" s="23" t="s">
        <v>15</v>
      </c>
      <c r="L335" s="23" t="s">
        <v>16</v>
      </c>
      <c r="M335" s="23" t="s">
        <v>17</v>
      </c>
      <c r="N335" s="23" t="s">
        <v>15</v>
      </c>
      <c r="O335" s="23" t="s">
        <v>16</v>
      </c>
      <c r="P335" s="24" t="s">
        <v>17</v>
      </c>
    </row>
    <row r="336" spans="1:16" s="109" customFormat="1" ht="26.25" thickBot="1">
      <c r="A336" s="372" t="s">
        <v>155</v>
      </c>
      <c r="B336" s="373" t="s">
        <v>156</v>
      </c>
      <c r="C336" s="20" t="s">
        <v>122</v>
      </c>
      <c r="D336" s="43"/>
      <c r="E336" s="250">
        <v>16</v>
      </c>
      <c r="F336" s="250">
        <v>15</v>
      </c>
      <c r="G336" s="250">
        <f>SUM(E336:F336)</f>
        <v>31</v>
      </c>
      <c r="H336" s="250">
        <v>14</v>
      </c>
      <c r="I336" s="250">
        <v>18</v>
      </c>
      <c r="J336" s="250">
        <f>SUM(H336,I336)</f>
        <v>32</v>
      </c>
      <c r="K336" s="250">
        <v>12</v>
      </c>
      <c r="L336" s="250">
        <v>29</v>
      </c>
      <c r="M336" s="250">
        <f>SUM(K336:L336)</f>
        <v>41</v>
      </c>
      <c r="N336" s="256">
        <f>H336+K336</f>
        <v>26</v>
      </c>
      <c r="O336" s="256">
        <f>I336+L336</f>
        <v>47</v>
      </c>
      <c r="P336" s="251">
        <f>SUM(N336:O336)</f>
        <v>73</v>
      </c>
    </row>
    <row r="337" spans="1:16" s="110" customFormat="1" ht="13.5" thickBot="1">
      <c r="A337" s="584" t="s">
        <v>167</v>
      </c>
      <c r="B337" s="585"/>
      <c r="C337" s="585"/>
      <c r="D337" s="586"/>
      <c r="E337" s="206">
        <f>E336</f>
        <v>16</v>
      </c>
      <c r="F337" s="206">
        <f aca="true" t="shared" si="103" ref="F337:P338">F336</f>
        <v>15</v>
      </c>
      <c r="G337" s="206">
        <f t="shared" si="103"/>
        <v>31</v>
      </c>
      <c r="H337" s="206">
        <f t="shared" si="103"/>
        <v>14</v>
      </c>
      <c r="I337" s="206">
        <f t="shared" si="103"/>
        <v>18</v>
      </c>
      <c r="J337" s="206">
        <f t="shared" si="103"/>
        <v>32</v>
      </c>
      <c r="K337" s="206">
        <f t="shared" si="103"/>
        <v>12</v>
      </c>
      <c r="L337" s="206">
        <f t="shared" si="103"/>
        <v>29</v>
      </c>
      <c r="M337" s="206">
        <f t="shared" si="103"/>
        <v>41</v>
      </c>
      <c r="N337" s="206">
        <f t="shared" si="103"/>
        <v>26</v>
      </c>
      <c r="O337" s="206">
        <f t="shared" si="103"/>
        <v>47</v>
      </c>
      <c r="P337" s="207">
        <f t="shared" si="103"/>
        <v>73</v>
      </c>
    </row>
    <row r="338" spans="1:16" s="422" customFormat="1" ht="13.5" thickBot="1">
      <c r="A338" s="584" t="s">
        <v>51</v>
      </c>
      <c r="B338" s="585"/>
      <c r="C338" s="585"/>
      <c r="D338" s="586"/>
      <c r="E338" s="374">
        <f>E337</f>
        <v>16</v>
      </c>
      <c r="F338" s="374">
        <f t="shared" si="103"/>
        <v>15</v>
      </c>
      <c r="G338" s="374">
        <f t="shared" si="103"/>
        <v>31</v>
      </c>
      <c r="H338" s="374">
        <f t="shared" si="103"/>
        <v>14</v>
      </c>
      <c r="I338" s="374">
        <f t="shared" si="103"/>
        <v>18</v>
      </c>
      <c r="J338" s="374">
        <f t="shared" si="103"/>
        <v>32</v>
      </c>
      <c r="K338" s="374">
        <f t="shared" si="103"/>
        <v>12</v>
      </c>
      <c r="L338" s="374">
        <f t="shared" si="103"/>
        <v>29</v>
      </c>
      <c r="M338" s="374">
        <f t="shared" si="103"/>
        <v>41</v>
      </c>
      <c r="N338" s="374">
        <f t="shared" si="103"/>
        <v>26</v>
      </c>
      <c r="O338" s="374">
        <f t="shared" si="103"/>
        <v>47</v>
      </c>
      <c r="P338" s="401">
        <f t="shared" si="103"/>
        <v>73</v>
      </c>
    </row>
    <row r="339" spans="1:16" s="422" customFormat="1" ht="12.75">
      <c r="A339" s="430"/>
      <c r="B339" s="430"/>
      <c r="C339" s="430"/>
      <c r="D339" s="430"/>
      <c r="E339" s="431"/>
      <c r="F339" s="431"/>
      <c r="G339" s="431"/>
      <c r="H339" s="431"/>
      <c r="I339" s="431"/>
      <c r="J339" s="431"/>
      <c r="K339" s="431"/>
      <c r="L339" s="431"/>
      <c r="M339" s="431"/>
      <c r="N339" s="431"/>
      <c r="O339" s="431"/>
      <c r="P339" s="431"/>
    </row>
    <row r="340" spans="1:16" s="422" customFormat="1" ht="12.75">
      <c r="A340" s="430"/>
      <c r="B340" s="430"/>
      <c r="C340" s="430"/>
      <c r="D340" s="430"/>
      <c r="E340" s="431"/>
      <c r="F340" s="431"/>
      <c r="G340" s="431"/>
      <c r="H340" s="431"/>
      <c r="I340" s="431"/>
      <c r="J340" s="431"/>
      <c r="K340" s="431"/>
      <c r="L340" s="431"/>
      <c r="M340" s="431"/>
      <c r="N340" s="431"/>
      <c r="O340" s="431"/>
      <c r="P340" s="431"/>
    </row>
    <row r="341" spans="1:16" ht="13.5" thickBot="1">
      <c r="A341" s="48"/>
      <c r="B341" s="48"/>
      <c r="C341" s="48"/>
      <c r="D341" s="48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1:16" ht="13.5" thickBot="1">
      <c r="A342" s="540" t="s">
        <v>139</v>
      </c>
      <c r="B342" s="541"/>
      <c r="C342" s="541"/>
      <c r="D342" s="541"/>
      <c r="E342" s="541"/>
      <c r="F342" s="541"/>
      <c r="G342" s="542"/>
      <c r="H342" s="533" t="s">
        <v>6</v>
      </c>
      <c r="I342" s="534"/>
      <c r="J342" s="534"/>
      <c r="K342" s="534"/>
      <c r="L342" s="534"/>
      <c r="M342" s="534"/>
      <c r="N342" s="534"/>
      <c r="O342" s="534"/>
      <c r="P342" s="535"/>
    </row>
    <row r="343" spans="1:16" ht="13.5" thickBot="1">
      <c r="A343" s="21" t="s">
        <v>14</v>
      </c>
      <c r="B343" s="22"/>
      <c r="C343" s="22"/>
      <c r="D343" s="22"/>
      <c r="E343" s="23" t="s">
        <v>15</v>
      </c>
      <c r="F343" s="23" t="s">
        <v>16</v>
      </c>
      <c r="G343" s="23" t="s">
        <v>17</v>
      </c>
      <c r="H343" s="23" t="s">
        <v>15</v>
      </c>
      <c r="I343" s="23" t="s">
        <v>16</v>
      </c>
      <c r="J343" s="23" t="s">
        <v>17</v>
      </c>
      <c r="K343" s="23" t="s">
        <v>15</v>
      </c>
      <c r="L343" s="23" t="s">
        <v>16</v>
      </c>
      <c r="M343" s="23" t="s">
        <v>17</v>
      </c>
      <c r="N343" s="23" t="s">
        <v>15</v>
      </c>
      <c r="O343" s="23" t="s">
        <v>16</v>
      </c>
      <c r="P343" s="24" t="s">
        <v>17</v>
      </c>
    </row>
    <row r="344" spans="1:16" ht="26.25" thickBot="1">
      <c r="A344" s="426" t="s">
        <v>157</v>
      </c>
      <c r="B344" s="427" t="s">
        <v>149</v>
      </c>
      <c r="C344" s="417" t="s">
        <v>122</v>
      </c>
      <c r="D344" s="15"/>
      <c r="E344" s="250">
        <v>19</v>
      </c>
      <c r="F344" s="250">
        <v>5</v>
      </c>
      <c r="G344" s="250">
        <f>SUM(E344:F344)</f>
        <v>24</v>
      </c>
      <c r="H344" s="250">
        <v>17</v>
      </c>
      <c r="I344" s="250">
        <v>4</v>
      </c>
      <c r="J344" s="250">
        <f>SUM(H344:I344)</f>
        <v>21</v>
      </c>
      <c r="K344" s="250">
        <v>10</v>
      </c>
      <c r="L344" s="250">
        <v>6</v>
      </c>
      <c r="M344" s="250">
        <f>SUM(K344:L344)</f>
        <v>16</v>
      </c>
      <c r="N344" s="300">
        <f>SUM(H344,K344)</f>
        <v>27</v>
      </c>
      <c r="O344" s="300">
        <f>SUM(I344,L344)</f>
        <v>10</v>
      </c>
      <c r="P344" s="251">
        <f>SUM(N344:O344)</f>
        <v>37</v>
      </c>
    </row>
    <row r="345" spans="1:16" ht="13.5" thickBot="1">
      <c r="A345" s="426"/>
      <c r="B345" s="427"/>
      <c r="C345" s="432"/>
      <c r="D345" s="15"/>
      <c r="E345" s="250"/>
      <c r="F345" s="250"/>
      <c r="G345" s="250"/>
      <c r="H345" s="250"/>
      <c r="I345" s="250"/>
      <c r="J345" s="250"/>
      <c r="K345" s="250"/>
      <c r="L345" s="250"/>
      <c r="M345" s="250"/>
      <c r="N345" s="424"/>
      <c r="O345" s="424"/>
      <c r="P345" s="251"/>
    </row>
    <row r="346" spans="1:16" ht="13.5" thickBot="1">
      <c r="A346" s="536" t="s">
        <v>168</v>
      </c>
      <c r="B346" s="537"/>
      <c r="C346" s="537"/>
      <c r="D346" s="539"/>
      <c r="E346" s="206">
        <f aca="true" t="shared" si="104" ref="E346:P346">E344</f>
        <v>19</v>
      </c>
      <c r="F346" s="206">
        <f t="shared" si="104"/>
        <v>5</v>
      </c>
      <c r="G346" s="206">
        <f t="shared" si="104"/>
        <v>24</v>
      </c>
      <c r="H346" s="206">
        <f t="shared" si="104"/>
        <v>17</v>
      </c>
      <c r="I346" s="206">
        <f t="shared" si="104"/>
        <v>4</v>
      </c>
      <c r="J346" s="206">
        <f t="shared" si="104"/>
        <v>21</v>
      </c>
      <c r="K346" s="206">
        <f t="shared" si="104"/>
        <v>10</v>
      </c>
      <c r="L346" s="206">
        <f t="shared" si="104"/>
        <v>6</v>
      </c>
      <c r="M346" s="206">
        <f t="shared" si="104"/>
        <v>16</v>
      </c>
      <c r="N346" s="206">
        <f t="shared" si="104"/>
        <v>27</v>
      </c>
      <c r="O346" s="206">
        <f t="shared" si="104"/>
        <v>10</v>
      </c>
      <c r="P346" s="207">
        <f t="shared" si="104"/>
        <v>37</v>
      </c>
    </row>
    <row r="347" spans="1:16" ht="12.75">
      <c r="A347" s="34"/>
      <c r="B347" s="34"/>
      <c r="C347" s="34"/>
      <c r="D347" s="34"/>
      <c r="E347" s="361"/>
      <c r="F347" s="361"/>
      <c r="G347" s="361"/>
      <c r="H347" s="361"/>
      <c r="I347" s="361"/>
      <c r="J347" s="361"/>
      <c r="K347" s="361"/>
      <c r="L347" s="361"/>
      <c r="M347" s="361"/>
      <c r="N347" s="361"/>
      <c r="O347" s="361"/>
      <c r="P347" s="361"/>
    </row>
    <row r="348" spans="1:16" ht="12.75">
      <c r="A348" s="34"/>
      <c r="B348" s="34"/>
      <c r="C348" s="34"/>
      <c r="D348" s="34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1"/>
    </row>
    <row r="349" spans="1:16" ht="12.75">
      <c r="A349" s="34"/>
      <c r="B349" s="34"/>
      <c r="C349" s="34"/>
      <c r="D349" s="34"/>
      <c r="E349" s="361"/>
      <c r="F349" s="361"/>
      <c r="G349" s="361"/>
      <c r="H349" s="361"/>
      <c r="I349" s="361"/>
      <c r="J349" s="361"/>
      <c r="K349" s="361"/>
      <c r="L349" s="361"/>
      <c r="M349" s="361"/>
      <c r="N349" s="361"/>
      <c r="O349" s="361"/>
      <c r="P349" s="361"/>
    </row>
    <row r="350" spans="1:16" ht="13.5" thickBot="1">
      <c r="A350" s="36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16" ht="13.5" thickBot="1">
      <c r="A351" s="21" t="s">
        <v>35</v>
      </c>
      <c r="B351" s="22"/>
      <c r="C351" s="22"/>
      <c r="D351" s="22"/>
      <c r="E351" s="23" t="s">
        <v>15</v>
      </c>
      <c r="F351" s="23" t="s">
        <v>16</v>
      </c>
      <c r="G351" s="23" t="s">
        <v>17</v>
      </c>
      <c r="H351" s="23" t="s">
        <v>15</v>
      </c>
      <c r="I351" s="23" t="s">
        <v>16</v>
      </c>
      <c r="J351" s="23" t="s">
        <v>17</v>
      </c>
      <c r="K351" s="23" t="s">
        <v>15</v>
      </c>
      <c r="L351" s="23" t="s">
        <v>16</v>
      </c>
      <c r="M351" s="23" t="s">
        <v>17</v>
      </c>
      <c r="N351" s="23" t="s">
        <v>15</v>
      </c>
      <c r="O351" s="23" t="s">
        <v>16</v>
      </c>
      <c r="P351" s="24" t="s">
        <v>17</v>
      </c>
    </row>
    <row r="352" spans="1:16" s="110" customFormat="1" ht="26.25" thickBot="1">
      <c r="A352" s="561" t="s">
        <v>158</v>
      </c>
      <c r="B352" s="562" t="s">
        <v>149</v>
      </c>
      <c r="C352" s="502" t="s">
        <v>122</v>
      </c>
      <c r="D352" s="456"/>
      <c r="E352" s="563">
        <v>0</v>
      </c>
      <c r="F352" s="563">
        <v>0</v>
      </c>
      <c r="G352" s="563">
        <f>SUM(E352,F352)</f>
        <v>0</v>
      </c>
      <c r="H352" s="563">
        <v>0</v>
      </c>
      <c r="I352" s="563">
        <v>0</v>
      </c>
      <c r="J352" s="563">
        <f>SUM(H352:I352)</f>
        <v>0</v>
      </c>
      <c r="K352" s="563">
        <v>1</v>
      </c>
      <c r="L352" s="563">
        <v>5</v>
      </c>
      <c r="M352" s="563">
        <f>SUM(K352,L352)</f>
        <v>6</v>
      </c>
      <c r="N352" s="300">
        <f>SUM(H352,K352)</f>
        <v>1</v>
      </c>
      <c r="O352" s="300">
        <f>SUM(I352,L352)</f>
        <v>5</v>
      </c>
      <c r="P352" s="251">
        <f>SUM(N352:O352)</f>
        <v>6</v>
      </c>
    </row>
    <row r="353" spans="1:16" ht="13.5" thickBot="1">
      <c r="A353" s="536" t="s">
        <v>168</v>
      </c>
      <c r="B353" s="537"/>
      <c r="C353" s="537"/>
      <c r="D353" s="539"/>
      <c r="E353" s="206">
        <f>E352</f>
        <v>0</v>
      </c>
      <c r="F353" s="206">
        <f aca="true" t="shared" si="105" ref="F353:P353">F352</f>
        <v>0</v>
      </c>
      <c r="G353" s="206">
        <f t="shared" si="105"/>
        <v>0</v>
      </c>
      <c r="H353" s="206">
        <f t="shared" si="105"/>
        <v>0</v>
      </c>
      <c r="I353" s="206">
        <f t="shared" si="105"/>
        <v>0</v>
      </c>
      <c r="J353" s="206">
        <f t="shared" si="105"/>
        <v>0</v>
      </c>
      <c r="K353" s="206">
        <f t="shared" si="105"/>
        <v>1</v>
      </c>
      <c r="L353" s="206">
        <f t="shared" si="105"/>
        <v>5</v>
      </c>
      <c r="M353" s="206">
        <f t="shared" si="105"/>
        <v>6</v>
      </c>
      <c r="N353" s="206">
        <f t="shared" si="105"/>
        <v>1</v>
      </c>
      <c r="O353" s="206">
        <f>O352</f>
        <v>5</v>
      </c>
      <c r="P353" s="207">
        <f t="shared" si="105"/>
        <v>6</v>
      </c>
    </row>
    <row r="354" spans="1:16" ht="13.5" thickBot="1">
      <c r="A354" s="555" t="s">
        <v>51</v>
      </c>
      <c r="B354" s="556"/>
      <c r="C354" s="556"/>
      <c r="D354" s="557"/>
      <c r="E354" s="206">
        <f aca="true" t="shared" si="106" ref="E354:P354">E353+E346</f>
        <v>19</v>
      </c>
      <c r="F354" s="206">
        <f t="shared" si="106"/>
        <v>5</v>
      </c>
      <c r="G354" s="206">
        <f t="shared" si="106"/>
        <v>24</v>
      </c>
      <c r="H354" s="206">
        <f t="shared" si="106"/>
        <v>17</v>
      </c>
      <c r="I354" s="206">
        <f t="shared" si="106"/>
        <v>4</v>
      </c>
      <c r="J354" s="206">
        <f t="shared" si="106"/>
        <v>21</v>
      </c>
      <c r="K354" s="206">
        <f t="shared" si="106"/>
        <v>11</v>
      </c>
      <c r="L354" s="206">
        <f t="shared" si="106"/>
        <v>11</v>
      </c>
      <c r="M354" s="206">
        <f t="shared" si="106"/>
        <v>22</v>
      </c>
      <c r="N354" s="206">
        <f t="shared" si="106"/>
        <v>28</v>
      </c>
      <c r="O354" s="206">
        <f t="shared" si="106"/>
        <v>15</v>
      </c>
      <c r="P354" s="207">
        <f t="shared" si="106"/>
        <v>43</v>
      </c>
    </row>
    <row r="355" spans="1:16" ht="12.75">
      <c r="A355" s="48"/>
      <c r="B355" s="48"/>
      <c r="C355" s="48"/>
      <c r="D355" s="48"/>
      <c r="E355" s="361"/>
      <c r="F355" s="361"/>
      <c r="G355" s="361"/>
      <c r="H355" s="361"/>
      <c r="I355" s="361"/>
      <c r="J355" s="361"/>
      <c r="K355" s="361"/>
      <c r="L355" s="361"/>
      <c r="M355" s="361"/>
      <c r="N355" s="361"/>
      <c r="O355" s="361"/>
      <c r="P355" s="361"/>
    </row>
    <row r="356" spans="1:16" ht="12.75">
      <c r="A356" s="48"/>
      <c r="B356" s="48"/>
      <c r="C356" s="48"/>
      <c r="D356" s="48"/>
      <c r="E356" s="361"/>
      <c r="F356" s="361"/>
      <c r="G356" s="361"/>
      <c r="H356" s="361"/>
      <c r="I356" s="361"/>
      <c r="J356" s="361"/>
      <c r="K356" s="361"/>
      <c r="L356" s="361"/>
      <c r="M356" s="361"/>
      <c r="N356" s="361"/>
      <c r="O356" s="361"/>
      <c r="P356" s="361"/>
    </row>
    <row r="357" spans="1:16" ht="12.75">
      <c r="A357" s="48"/>
      <c r="B357" s="48"/>
      <c r="C357" s="48"/>
      <c r="D357" s="48"/>
      <c r="E357" s="361"/>
      <c r="F357" s="361"/>
      <c r="G357" s="361"/>
      <c r="H357" s="361"/>
      <c r="I357" s="361"/>
      <c r="J357" s="361"/>
      <c r="K357" s="361"/>
      <c r="L357" s="361"/>
      <c r="M357" s="361"/>
      <c r="N357" s="361"/>
      <c r="O357" s="361"/>
      <c r="P357" s="361"/>
    </row>
    <row r="358" spans="1:16" ht="12.75">
      <c r="A358" s="48"/>
      <c r="B358" s="48"/>
      <c r="C358" s="48"/>
      <c r="D358" s="48"/>
      <c r="E358" s="361"/>
      <c r="F358" s="361"/>
      <c r="G358" s="361"/>
      <c r="H358" s="361"/>
      <c r="I358" s="361"/>
      <c r="J358" s="361"/>
      <c r="K358" s="361"/>
      <c r="L358" s="361"/>
      <c r="M358" s="361"/>
      <c r="N358" s="361"/>
      <c r="O358" s="361"/>
      <c r="P358" s="361"/>
    </row>
    <row r="359" spans="1:16" ht="12.75">
      <c r="A359" s="48"/>
      <c r="B359" s="48"/>
      <c r="C359" s="48"/>
      <c r="D359" s="48"/>
      <c r="E359" s="361"/>
      <c r="F359" s="361"/>
      <c r="G359" s="361"/>
      <c r="H359" s="361"/>
      <c r="I359" s="361"/>
      <c r="J359" s="361"/>
      <c r="K359" s="361"/>
      <c r="L359" s="361"/>
      <c r="M359" s="361"/>
      <c r="N359" s="361"/>
      <c r="O359" s="361"/>
      <c r="P359" s="361"/>
    </row>
    <row r="360" spans="1:16" ht="12.75">
      <c r="A360" s="48"/>
      <c r="B360" s="48"/>
      <c r="C360" s="48"/>
      <c r="D360" s="48"/>
      <c r="E360" s="361"/>
      <c r="F360" s="361"/>
      <c r="G360" s="361"/>
      <c r="H360" s="361"/>
      <c r="I360" s="361"/>
      <c r="J360" s="361"/>
      <c r="K360" s="361"/>
      <c r="L360" s="361"/>
      <c r="M360" s="361"/>
      <c r="N360" s="361"/>
      <c r="O360" s="361"/>
      <c r="P360" s="361"/>
    </row>
    <row r="361" spans="1:16" ht="13.5" thickBot="1">
      <c r="A361" s="48"/>
      <c r="B361" s="48"/>
      <c r="C361" s="48"/>
      <c r="D361" s="48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1:16" ht="13.5" thickBot="1">
      <c r="A362" s="555" t="s">
        <v>165</v>
      </c>
      <c r="B362" s="556"/>
      <c r="C362" s="556"/>
      <c r="D362" s="583"/>
      <c r="E362" s="429">
        <f aca="true" t="shared" si="107" ref="E362:P362">SUM(E338,E331,E322,E309,E301,E354)</f>
        <v>131</v>
      </c>
      <c r="F362" s="429">
        <f t="shared" si="107"/>
        <v>117</v>
      </c>
      <c r="G362" s="429">
        <f t="shared" si="107"/>
        <v>248</v>
      </c>
      <c r="H362" s="429">
        <f t="shared" si="107"/>
        <v>136</v>
      </c>
      <c r="I362" s="429">
        <f t="shared" si="107"/>
        <v>106</v>
      </c>
      <c r="J362" s="429">
        <f t="shared" si="107"/>
        <v>242</v>
      </c>
      <c r="K362" s="429">
        <f t="shared" si="107"/>
        <v>139</v>
      </c>
      <c r="L362" s="429">
        <f t="shared" si="107"/>
        <v>146</v>
      </c>
      <c r="M362" s="429">
        <f t="shared" si="107"/>
        <v>285</v>
      </c>
      <c r="N362" s="429">
        <f t="shared" si="107"/>
        <v>275</v>
      </c>
      <c r="O362" s="429">
        <f t="shared" si="107"/>
        <v>252</v>
      </c>
      <c r="P362" s="429">
        <f t="shared" si="107"/>
        <v>527</v>
      </c>
    </row>
    <row r="363" spans="1:16" ht="12.75">
      <c r="A363" s="34"/>
      <c r="B363" s="48"/>
      <c r="C363" s="48"/>
      <c r="D363" s="48"/>
      <c r="E363" s="431"/>
      <c r="F363" s="431"/>
      <c r="G363" s="431"/>
      <c r="H363" s="431"/>
      <c r="I363" s="431"/>
      <c r="J363" s="431"/>
      <c r="K363" s="431"/>
      <c r="L363" s="431"/>
      <c r="M363" s="431"/>
      <c r="N363" s="431"/>
      <c r="O363" s="431"/>
      <c r="P363" s="431"/>
    </row>
    <row r="364" spans="1:16" ht="13.5" thickBot="1">
      <c r="A364" s="81"/>
      <c r="B364" s="48"/>
      <c r="C364" s="48"/>
      <c r="D364" s="4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3.5" customHeight="1" thickBot="1">
      <c r="A365" s="555" t="s">
        <v>164</v>
      </c>
      <c r="B365" s="556"/>
      <c r="C365" s="556"/>
      <c r="D365" s="583"/>
      <c r="E365" s="429">
        <f aca="true" t="shared" si="108" ref="E365:P365">SUM(E290)</f>
        <v>3074</v>
      </c>
      <c r="F365" s="429">
        <f t="shared" si="108"/>
        <v>2824</v>
      </c>
      <c r="G365" s="429">
        <f t="shared" si="108"/>
        <v>5935</v>
      </c>
      <c r="H365" s="429">
        <f t="shared" si="108"/>
        <v>2119</v>
      </c>
      <c r="I365" s="429">
        <f t="shared" si="108"/>
        <v>1831</v>
      </c>
      <c r="J365" s="429">
        <f t="shared" si="108"/>
        <v>3969</v>
      </c>
      <c r="K365" s="429">
        <f t="shared" si="108"/>
        <v>8877</v>
      </c>
      <c r="L365" s="429">
        <f t="shared" si="108"/>
        <v>8270</v>
      </c>
      <c r="M365" s="429">
        <f t="shared" si="108"/>
        <v>17164</v>
      </c>
      <c r="N365" s="429">
        <f t="shared" si="108"/>
        <v>11038</v>
      </c>
      <c r="O365" s="429">
        <f t="shared" si="108"/>
        <v>10135</v>
      </c>
      <c r="P365" s="429">
        <f t="shared" si="108"/>
        <v>21173</v>
      </c>
    </row>
    <row r="366" spans="1:16" ht="13.5" thickBot="1">
      <c r="A366" s="34"/>
      <c r="B366" s="34"/>
      <c r="C366" s="34"/>
      <c r="D366" s="34"/>
      <c r="E366" s="361"/>
      <c r="F366" s="361"/>
      <c r="G366" s="361"/>
      <c r="H366" s="361"/>
      <c r="I366" s="361"/>
      <c r="J366" s="361"/>
      <c r="K366" s="361"/>
      <c r="L366" s="361"/>
      <c r="M366" s="361"/>
      <c r="N366" s="361"/>
      <c r="O366" s="361"/>
      <c r="P366" s="361"/>
    </row>
    <row r="367" spans="1:16" ht="13.5" thickBot="1">
      <c r="A367" s="555" t="s">
        <v>165</v>
      </c>
      <c r="B367" s="556"/>
      <c r="C367" s="556"/>
      <c r="D367" s="583"/>
      <c r="E367" s="429">
        <f aca="true" t="shared" si="109" ref="E367:P367">SUM(E362)</f>
        <v>131</v>
      </c>
      <c r="F367" s="429">
        <f t="shared" si="109"/>
        <v>117</v>
      </c>
      <c r="G367" s="429">
        <f t="shared" si="109"/>
        <v>248</v>
      </c>
      <c r="H367" s="429">
        <f t="shared" si="109"/>
        <v>136</v>
      </c>
      <c r="I367" s="429">
        <f t="shared" si="109"/>
        <v>106</v>
      </c>
      <c r="J367" s="429">
        <f t="shared" si="109"/>
        <v>242</v>
      </c>
      <c r="K367" s="429">
        <f t="shared" si="109"/>
        <v>139</v>
      </c>
      <c r="L367" s="429">
        <f t="shared" si="109"/>
        <v>146</v>
      </c>
      <c r="M367" s="429">
        <f t="shared" si="109"/>
        <v>285</v>
      </c>
      <c r="N367" s="429">
        <f t="shared" si="109"/>
        <v>275</v>
      </c>
      <c r="O367" s="429">
        <f t="shared" si="109"/>
        <v>252</v>
      </c>
      <c r="P367" s="429">
        <f t="shared" si="109"/>
        <v>527</v>
      </c>
    </row>
    <row r="368" spans="1:16" ht="13.5" thickBot="1">
      <c r="A368" s="48"/>
      <c r="B368" s="48"/>
      <c r="C368" s="48"/>
      <c r="D368" s="48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1:16" ht="15.75" customHeight="1" thickBot="1">
      <c r="A369" s="580" t="s">
        <v>159</v>
      </c>
      <c r="B369" s="581"/>
      <c r="C369" s="581"/>
      <c r="D369" s="582"/>
      <c r="E369" s="429">
        <f>SUM(E365+E367)</f>
        <v>3205</v>
      </c>
      <c r="F369" s="429">
        <f aca="true" t="shared" si="110" ref="F369:P369">SUM(F365+F367)</f>
        <v>2941</v>
      </c>
      <c r="G369" s="429">
        <f t="shared" si="110"/>
        <v>6183</v>
      </c>
      <c r="H369" s="429">
        <f t="shared" si="110"/>
        <v>2255</v>
      </c>
      <c r="I369" s="429">
        <f t="shared" si="110"/>
        <v>1937</v>
      </c>
      <c r="J369" s="429">
        <f t="shared" si="110"/>
        <v>4211</v>
      </c>
      <c r="K369" s="429">
        <f t="shared" si="110"/>
        <v>9016</v>
      </c>
      <c r="L369" s="429">
        <f t="shared" si="110"/>
        <v>8416</v>
      </c>
      <c r="M369" s="429">
        <f t="shared" si="110"/>
        <v>17449</v>
      </c>
      <c r="N369" s="429">
        <f t="shared" si="110"/>
        <v>11313</v>
      </c>
      <c r="O369" s="429">
        <f t="shared" si="110"/>
        <v>10387</v>
      </c>
      <c r="P369" s="429">
        <f t="shared" si="110"/>
        <v>21700</v>
      </c>
    </row>
    <row r="370" spans="1:16" ht="18.75">
      <c r="A370" s="5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">
      <c r="A372" s="559" t="s">
        <v>211</v>
      </c>
      <c r="B372" s="559"/>
      <c r="C372" s="2"/>
      <c r="D372" s="2"/>
      <c r="E372" s="2"/>
      <c r="F372" s="2"/>
      <c r="G372" s="2"/>
      <c r="H372" s="2"/>
      <c r="I372" s="2"/>
      <c r="J372" s="560" t="s">
        <v>215</v>
      </c>
      <c r="K372" s="560"/>
      <c r="L372" s="560"/>
      <c r="M372" s="560"/>
      <c r="N372" s="560"/>
      <c r="O372" s="560"/>
      <c r="P372" s="560"/>
    </row>
    <row r="373" spans="1:2" ht="15">
      <c r="A373" s="1"/>
      <c r="B373" s="80"/>
    </row>
    <row r="374" spans="1:16" ht="15">
      <c r="A374" s="559" t="s">
        <v>213</v>
      </c>
      <c r="B374" s="559"/>
      <c r="J374" s="560" t="s">
        <v>214</v>
      </c>
      <c r="K374" s="560"/>
      <c r="L374" s="560"/>
      <c r="M374" s="560"/>
      <c r="N374" s="560"/>
      <c r="O374" s="560"/>
      <c r="P374" s="560"/>
    </row>
    <row r="375" spans="1:16" ht="15">
      <c r="A375" s="559" t="s">
        <v>212</v>
      </c>
      <c r="B375" s="559"/>
      <c r="J375" s="560" t="s">
        <v>216</v>
      </c>
      <c r="K375" s="560"/>
      <c r="L375" s="560"/>
      <c r="M375" s="560"/>
      <c r="N375" s="560"/>
      <c r="O375" s="560"/>
      <c r="P375" s="560"/>
    </row>
    <row r="376" spans="1:2" ht="15">
      <c r="A376" s="1"/>
      <c r="B376" s="80"/>
    </row>
    <row r="377" spans="1:2" ht="15">
      <c r="A377" s="1"/>
      <c r="B377" s="80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</sheetData>
  <sheetProtection/>
  <mergeCells count="176">
    <mergeCell ref="A93:D93"/>
    <mergeCell ref="A92:D92"/>
    <mergeCell ref="A82:D82"/>
    <mergeCell ref="A68:D68"/>
    <mergeCell ref="A124:D124"/>
    <mergeCell ref="A123:D123"/>
    <mergeCell ref="A118:D118"/>
    <mergeCell ref="A112:D112"/>
    <mergeCell ref="A108:D108"/>
    <mergeCell ref="A94:G94"/>
    <mergeCell ref="A274:C274"/>
    <mergeCell ref="A312:G312"/>
    <mergeCell ref="A309:D309"/>
    <mergeCell ref="A308:D308"/>
    <mergeCell ref="A230:D230"/>
    <mergeCell ref="A229:D229"/>
    <mergeCell ref="A372:B372"/>
    <mergeCell ref="A375:B375"/>
    <mergeCell ref="A374:B374"/>
    <mergeCell ref="J372:P372"/>
    <mergeCell ref="J375:P375"/>
    <mergeCell ref="J374:P374"/>
    <mergeCell ref="N246:P246"/>
    <mergeCell ref="K246:M246"/>
    <mergeCell ref="H246:J246"/>
    <mergeCell ref="E246:G246"/>
    <mergeCell ref="H245:P245"/>
    <mergeCell ref="H342:P342"/>
    <mergeCell ref="H334:P334"/>
    <mergeCell ref="H326:P326"/>
    <mergeCell ref="E327:G327"/>
    <mergeCell ref="H327:J327"/>
    <mergeCell ref="A300:D300"/>
    <mergeCell ref="A301:D301"/>
    <mergeCell ref="A330:D330"/>
    <mergeCell ref="A331:D331"/>
    <mergeCell ref="A334:G334"/>
    <mergeCell ref="E313:G313"/>
    <mergeCell ref="A321:D321"/>
    <mergeCell ref="A322:D322"/>
    <mergeCell ref="A326:G326"/>
    <mergeCell ref="A367:D367"/>
    <mergeCell ref="A365:D365"/>
    <mergeCell ref="A369:D369"/>
    <mergeCell ref="A337:D337"/>
    <mergeCell ref="A342:G342"/>
    <mergeCell ref="A354:D354"/>
    <mergeCell ref="A353:D353"/>
    <mergeCell ref="A338:D338"/>
    <mergeCell ref="A362:D362"/>
    <mergeCell ref="A346:D346"/>
    <mergeCell ref="K327:M327"/>
    <mergeCell ref="N327:P327"/>
    <mergeCell ref="H313:J313"/>
    <mergeCell ref="K313:M313"/>
    <mergeCell ref="N313:P313"/>
    <mergeCell ref="H312:P312"/>
    <mergeCell ref="H304:P304"/>
    <mergeCell ref="E305:G305"/>
    <mergeCell ref="H305:J305"/>
    <mergeCell ref="K305:M305"/>
    <mergeCell ref="N305:P305"/>
    <mergeCell ref="A304:G304"/>
    <mergeCell ref="A262:D262"/>
    <mergeCell ref="A287:D287"/>
    <mergeCell ref="A288:D288"/>
    <mergeCell ref="A293:P293"/>
    <mergeCell ref="A263:D263"/>
    <mergeCell ref="A296:G296"/>
    <mergeCell ref="A273:D273"/>
    <mergeCell ref="A280:D280"/>
    <mergeCell ref="A281:D281"/>
    <mergeCell ref="A267:D267"/>
    <mergeCell ref="H253:P253"/>
    <mergeCell ref="E254:G254"/>
    <mergeCell ref="H254:J254"/>
    <mergeCell ref="K254:M254"/>
    <mergeCell ref="N254:P254"/>
    <mergeCell ref="E297:G297"/>
    <mergeCell ref="H297:J297"/>
    <mergeCell ref="K297:M297"/>
    <mergeCell ref="N297:P297"/>
    <mergeCell ref="A242:D242"/>
    <mergeCell ref="A243:D243"/>
    <mergeCell ref="A245:G245"/>
    <mergeCell ref="A222:D222"/>
    <mergeCell ref="A233:G233"/>
    <mergeCell ref="H296:P296"/>
    <mergeCell ref="A290:D290"/>
    <mergeCell ref="A250:D250"/>
    <mergeCell ref="A251:D251"/>
    <mergeCell ref="A253:G253"/>
    <mergeCell ref="H233:P233"/>
    <mergeCell ref="E234:G234"/>
    <mergeCell ref="H234:J234"/>
    <mergeCell ref="K234:M234"/>
    <mergeCell ref="N234:P234"/>
    <mergeCell ref="A213:D213"/>
    <mergeCell ref="A214:D214"/>
    <mergeCell ref="A217:G217"/>
    <mergeCell ref="H217:P217"/>
    <mergeCell ref="E218:G218"/>
    <mergeCell ref="H218:J218"/>
    <mergeCell ref="K218:M218"/>
    <mergeCell ref="N218:P218"/>
    <mergeCell ref="A205:D205"/>
    <mergeCell ref="A207:G207"/>
    <mergeCell ref="H207:P207"/>
    <mergeCell ref="E208:G208"/>
    <mergeCell ref="H208:J208"/>
    <mergeCell ref="K208:M208"/>
    <mergeCell ref="N208:P208"/>
    <mergeCell ref="H179:P179"/>
    <mergeCell ref="E165:G165"/>
    <mergeCell ref="E180:G180"/>
    <mergeCell ref="H180:J180"/>
    <mergeCell ref="K180:M180"/>
    <mergeCell ref="N180:P180"/>
    <mergeCell ref="H165:J165"/>
    <mergeCell ref="A145:D145"/>
    <mergeCell ref="A157:D157"/>
    <mergeCell ref="A198:D198"/>
    <mergeCell ref="A204:D204"/>
    <mergeCell ref="A175:D175"/>
    <mergeCell ref="A169:D169"/>
    <mergeCell ref="A173:D173"/>
    <mergeCell ref="A179:G179"/>
    <mergeCell ref="A161:D161"/>
    <mergeCell ref="A162:D162"/>
    <mergeCell ref="H164:P164"/>
    <mergeCell ref="A164:G164"/>
    <mergeCell ref="K165:M165"/>
    <mergeCell ref="N165:P165"/>
    <mergeCell ref="N127:P127"/>
    <mergeCell ref="E95:G95"/>
    <mergeCell ref="H95:J95"/>
    <mergeCell ref="K95:M95"/>
    <mergeCell ref="A126:G126"/>
    <mergeCell ref="H126:P126"/>
    <mergeCell ref="H94:P94"/>
    <mergeCell ref="E127:G127"/>
    <mergeCell ref="K127:M127"/>
    <mergeCell ref="H127:J127"/>
    <mergeCell ref="N13:P13"/>
    <mergeCell ref="K60:M60"/>
    <mergeCell ref="N60:P60"/>
    <mergeCell ref="E60:G60"/>
    <mergeCell ref="H60:J60"/>
    <mergeCell ref="N95:P95"/>
    <mergeCell ref="E13:G13"/>
    <mergeCell ref="H13:J13"/>
    <mergeCell ref="H59:P59"/>
    <mergeCell ref="A29:C29"/>
    <mergeCell ref="A45:D45"/>
    <mergeCell ref="A51:C51"/>
    <mergeCell ref="A56:D56"/>
    <mergeCell ref="A57:D57"/>
    <mergeCell ref="A59:G59"/>
    <mergeCell ref="K13:M13"/>
    <mergeCell ref="N8:O8"/>
    <mergeCell ref="A10:P10"/>
    <mergeCell ref="A12:G12"/>
    <mergeCell ref="H12:P12"/>
    <mergeCell ref="D8:F8"/>
    <mergeCell ref="H8:I8"/>
    <mergeCell ref="J8:K8"/>
    <mergeCell ref="L8:M8"/>
    <mergeCell ref="A1:P1"/>
    <mergeCell ref="A4:P4"/>
    <mergeCell ref="H6:O6"/>
    <mergeCell ref="D7:F7"/>
    <mergeCell ref="H7:I7"/>
    <mergeCell ref="J7:K7"/>
    <mergeCell ref="L7:M7"/>
    <mergeCell ref="N7:O7"/>
    <mergeCell ref="C6:F6"/>
  </mergeCells>
  <printOptions/>
  <pageMargins left="0.1968503937007874" right="0" top="0.3937007874015748" bottom="0.1968503937007874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Admin</cp:lastModifiedBy>
  <cp:lastPrinted>2015-01-08T20:30:26Z</cp:lastPrinted>
  <dcterms:created xsi:type="dcterms:W3CDTF">2012-10-31T18:13:19Z</dcterms:created>
  <dcterms:modified xsi:type="dcterms:W3CDTF">2015-01-08T20:43:02Z</dcterms:modified>
  <cp:category/>
  <cp:version/>
  <cp:contentType/>
  <cp:contentStatus/>
</cp:coreProperties>
</file>