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atos\Documents\Primer Trimestral 2024\Trimestral marzo 20 2024\"/>
    </mc:Choice>
  </mc:AlternateContent>
  <xr:revisionPtr revIDLastSave="0" documentId="13_ncr:1_{7DDAA944-2E7E-445B-A65C-0E72CB252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. SEM 2022" sheetId="1" r:id="rId1"/>
    <sheet name="LICENCIATURA" sheetId="2" r:id="rId2"/>
    <sheet name="POSGRA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uJVgLPsubBRH5GtD5TRmhMHvg=="/>
    </ext>
  </extLst>
</workbook>
</file>

<file path=xl/calcChain.xml><?xml version="1.0" encoding="utf-8"?>
<calcChain xmlns="http://schemas.openxmlformats.org/spreadsheetml/2006/main">
  <c r="I63" i="1" l="1"/>
  <c r="O74" i="1"/>
  <c r="L74" i="1"/>
  <c r="I74" i="1"/>
  <c r="F74" i="1"/>
  <c r="O314" i="1"/>
  <c r="O225" i="2"/>
  <c r="E139" i="3"/>
  <c r="F139" i="3"/>
  <c r="G139" i="3"/>
  <c r="H139" i="3"/>
  <c r="H141" i="3" s="1"/>
  <c r="H147" i="3" s="1"/>
  <c r="I139" i="3"/>
  <c r="J139" i="3"/>
  <c r="K139" i="3"/>
  <c r="L139" i="3"/>
  <c r="L141" i="3" s="1"/>
  <c r="L147" i="3" s="1"/>
  <c r="M139" i="3"/>
  <c r="N139" i="3"/>
  <c r="O139" i="3"/>
  <c r="D139" i="3"/>
  <c r="D141" i="3" s="1"/>
  <c r="D147" i="3" s="1"/>
  <c r="H137" i="3"/>
  <c r="D137" i="3"/>
  <c r="E215" i="2"/>
  <c r="F215" i="2"/>
  <c r="G215" i="2"/>
  <c r="H215" i="2"/>
  <c r="I215" i="2"/>
  <c r="J215" i="2"/>
  <c r="K215" i="2"/>
  <c r="L215" i="2"/>
  <c r="M215" i="2"/>
  <c r="N215" i="2"/>
  <c r="O215" i="2"/>
  <c r="D215" i="2"/>
  <c r="E104" i="2"/>
  <c r="K141" i="3"/>
  <c r="K147" i="3" s="1"/>
  <c r="J141" i="3"/>
  <c r="J147" i="3" s="1"/>
  <c r="G141" i="3"/>
  <c r="G147" i="3" s="1"/>
  <c r="E141" i="3"/>
  <c r="E147" i="3" s="1"/>
  <c r="N141" i="3"/>
  <c r="N147" i="3" s="1"/>
  <c r="I141" i="3"/>
  <c r="I147" i="3" s="1"/>
  <c r="F141" i="3"/>
  <c r="F147" i="3" s="1"/>
  <c r="K129" i="3"/>
  <c r="K137" i="3" s="1"/>
  <c r="J129" i="3"/>
  <c r="J137" i="3" s="1"/>
  <c r="H129" i="3"/>
  <c r="G129" i="3"/>
  <c r="G137" i="3" s="1"/>
  <c r="E129" i="3"/>
  <c r="E137" i="3" s="1"/>
  <c r="D129" i="3"/>
  <c r="N128" i="3"/>
  <c r="N129" i="3" s="1"/>
  <c r="N137" i="3" s="1"/>
  <c r="M128" i="3"/>
  <c r="L128" i="3"/>
  <c r="L129" i="3" s="1"/>
  <c r="L137" i="3" s="1"/>
  <c r="I128" i="3"/>
  <c r="I129" i="3" s="1"/>
  <c r="I137" i="3" s="1"/>
  <c r="F128" i="3"/>
  <c r="F129" i="3" s="1"/>
  <c r="F137" i="3" s="1"/>
  <c r="K118" i="3"/>
  <c r="J118" i="3"/>
  <c r="H118" i="3"/>
  <c r="G118" i="3"/>
  <c r="E118" i="3"/>
  <c r="D118" i="3"/>
  <c r="N117" i="3"/>
  <c r="N118" i="3" s="1"/>
  <c r="M117" i="3"/>
  <c r="L117" i="3"/>
  <c r="L118" i="3" s="1"/>
  <c r="I117" i="3"/>
  <c r="I118" i="3" s="1"/>
  <c r="F117" i="3"/>
  <c r="F118" i="3" s="1"/>
  <c r="K114" i="3"/>
  <c r="J114" i="3"/>
  <c r="H114" i="3"/>
  <c r="G114" i="3"/>
  <c r="E114" i="3"/>
  <c r="D114" i="3"/>
  <c r="N113" i="3"/>
  <c r="N114" i="3" s="1"/>
  <c r="M113" i="3"/>
  <c r="M114" i="3" s="1"/>
  <c r="L113" i="3"/>
  <c r="L114" i="3" s="1"/>
  <c r="I113" i="3"/>
  <c r="I114" i="3" s="1"/>
  <c r="F113" i="3"/>
  <c r="F114" i="3" s="1"/>
  <c r="K108" i="3"/>
  <c r="J108" i="3"/>
  <c r="H108" i="3"/>
  <c r="G108" i="3"/>
  <c r="E108" i="3"/>
  <c r="D108" i="3"/>
  <c r="N107" i="3"/>
  <c r="N108" i="3" s="1"/>
  <c r="M107" i="3"/>
  <c r="L107" i="3"/>
  <c r="L108" i="3" s="1"/>
  <c r="I107" i="3"/>
  <c r="I108" i="3" s="1"/>
  <c r="F107" i="3"/>
  <c r="F108" i="3" s="1"/>
  <c r="K100" i="3"/>
  <c r="J100" i="3"/>
  <c r="H100" i="3"/>
  <c r="G100" i="3"/>
  <c r="E100" i="3"/>
  <c r="D100" i="3"/>
  <c r="N99" i="3"/>
  <c r="N100" i="3" s="1"/>
  <c r="M99" i="3"/>
  <c r="M100" i="3" s="1"/>
  <c r="L99" i="3"/>
  <c r="L100" i="3" s="1"/>
  <c r="I99" i="3"/>
  <c r="I100" i="3" s="1"/>
  <c r="F99" i="3"/>
  <c r="F100" i="3" s="1"/>
  <c r="K96" i="3"/>
  <c r="J96" i="3"/>
  <c r="H96" i="3"/>
  <c r="G96" i="3"/>
  <c r="E96" i="3"/>
  <c r="D96" i="3"/>
  <c r="N95" i="3"/>
  <c r="N96" i="3" s="1"/>
  <c r="M95" i="3"/>
  <c r="L95" i="3"/>
  <c r="L96" i="3" s="1"/>
  <c r="I95" i="3"/>
  <c r="I96" i="3" s="1"/>
  <c r="F95" i="3"/>
  <c r="F96" i="3" s="1"/>
  <c r="K92" i="3"/>
  <c r="J92" i="3"/>
  <c r="H92" i="3"/>
  <c r="G92" i="3"/>
  <c r="E92" i="3"/>
  <c r="D92" i="3"/>
  <c r="N91" i="3"/>
  <c r="M91" i="3"/>
  <c r="M92" i="3" s="1"/>
  <c r="L91" i="3"/>
  <c r="L92" i="3" s="1"/>
  <c r="I91" i="3"/>
  <c r="I92" i="3" s="1"/>
  <c r="F91" i="3"/>
  <c r="F92" i="3" s="1"/>
  <c r="K85" i="3"/>
  <c r="J85" i="3"/>
  <c r="H85" i="3"/>
  <c r="G85" i="3"/>
  <c r="F85" i="3"/>
  <c r="E85" i="3"/>
  <c r="D85" i="3"/>
  <c r="N84" i="3"/>
  <c r="N85" i="3" s="1"/>
  <c r="M84" i="3"/>
  <c r="M85" i="3" s="1"/>
  <c r="L84" i="3"/>
  <c r="L85" i="3" s="1"/>
  <c r="I84" i="3"/>
  <c r="I85" i="3" s="1"/>
  <c r="K81" i="3"/>
  <c r="J81" i="3"/>
  <c r="H81" i="3"/>
  <c r="G81" i="3"/>
  <c r="E81" i="3"/>
  <c r="D81" i="3"/>
  <c r="N80" i="3"/>
  <c r="N81" i="3" s="1"/>
  <c r="M80" i="3"/>
  <c r="M81" i="3" s="1"/>
  <c r="L80" i="3"/>
  <c r="L81" i="3" s="1"/>
  <c r="I80" i="3"/>
  <c r="I81" i="3" s="1"/>
  <c r="F80" i="3"/>
  <c r="F81" i="3" s="1"/>
  <c r="K73" i="3"/>
  <c r="K75" i="3" s="1"/>
  <c r="J73" i="3"/>
  <c r="J75" i="3" s="1"/>
  <c r="H73" i="3"/>
  <c r="H75" i="3" s="1"/>
  <c r="G73" i="3"/>
  <c r="G75" i="3" s="1"/>
  <c r="E73" i="3"/>
  <c r="E75" i="3" s="1"/>
  <c r="D73" i="3"/>
  <c r="D75" i="3" s="1"/>
  <c r="N72" i="3"/>
  <c r="M72" i="3"/>
  <c r="L72" i="3"/>
  <c r="I72" i="3"/>
  <c r="F72" i="3"/>
  <c r="N71" i="3"/>
  <c r="O71" i="3" s="1"/>
  <c r="L71" i="3"/>
  <c r="I71" i="3"/>
  <c r="F71" i="3"/>
  <c r="N70" i="3"/>
  <c r="M70" i="3"/>
  <c r="L70" i="3"/>
  <c r="I70" i="3"/>
  <c r="F70" i="3"/>
  <c r="N69" i="3"/>
  <c r="M69" i="3"/>
  <c r="L69" i="3"/>
  <c r="I69" i="3"/>
  <c r="F69" i="3"/>
  <c r="N68" i="3"/>
  <c r="M68" i="3"/>
  <c r="L68" i="3"/>
  <c r="I68" i="3"/>
  <c r="F68" i="3"/>
  <c r="N67" i="3"/>
  <c r="M67" i="3"/>
  <c r="L67" i="3"/>
  <c r="I67" i="3"/>
  <c r="F67" i="3"/>
  <c r="K60" i="3"/>
  <c r="K62" i="3" s="1"/>
  <c r="J60" i="3"/>
  <c r="J62" i="3" s="1"/>
  <c r="H60" i="3"/>
  <c r="H62" i="3" s="1"/>
  <c r="G60" i="3"/>
  <c r="G62" i="3" s="1"/>
  <c r="E60" i="3"/>
  <c r="E62" i="3" s="1"/>
  <c r="D60" i="3"/>
  <c r="D62" i="3" s="1"/>
  <c r="N59" i="3"/>
  <c r="M59" i="3"/>
  <c r="L59" i="3"/>
  <c r="I59" i="3"/>
  <c r="F59" i="3"/>
  <c r="N58" i="3"/>
  <c r="M58" i="3"/>
  <c r="L58" i="3"/>
  <c r="I58" i="3"/>
  <c r="F58" i="3"/>
  <c r="N57" i="3"/>
  <c r="M57" i="3"/>
  <c r="L57" i="3"/>
  <c r="I57" i="3"/>
  <c r="F57" i="3"/>
  <c r="N56" i="3"/>
  <c r="M56" i="3"/>
  <c r="L56" i="3"/>
  <c r="I56" i="3"/>
  <c r="F56" i="3"/>
  <c r="K49" i="3"/>
  <c r="K51" i="3" s="1"/>
  <c r="J49" i="3"/>
  <c r="J51" i="3" s="1"/>
  <c r="H49" i="3"/>
  <c r="H51" i="3" s="1"/>
  <c r="G49" i="3"/>
  <c r="G51" i="3" s="1"/>
  <c r="E49" i="3"/>
  <c r="E51" i="3" s="1"/>
  <c r="D49" i="3"/>
  <c r="D51" i="3" s="1"/>
  <c r="N48" i="3"/>
  <c r="M48" i="3"/>
  <c r="F48" i="3"/>
  <c r="N47" i="3"/>
  <c r="M47" i="3"/>
  <c r="L47" i="3"/>
  <c r="I47" i="3"/>
  <c r="F47" i="3"/>
  <c r="N46" i="3"/>
  <c r="M46" i="3"/>
  <c r="F46" i="3"/>
  <c r="N45" i="3"/>
  <c r="M45" i="3"/>
  <c r="L45" i="3"/>
  <c r="I45" i="3"/>
  <c r="F45" i="3"/>
  <c r="N44" i="3"/>
  <c r="M44" i="3"/>
  <c r="L44" i="3"/>
  <c r="I44" i="3"/>
  <c r="F44" i="3"/>
  <c r="N43" i="3"/>
  <c r="M43" i="3"/>
  <c r="I43" i="3"/>
  <c r="F43" i="3"/>
  <c r="N42" i="3"/>
  <c r="M42" i="3"/>
  <c r="F42" i="3"/>
  <c r="N41" i="3"/>
  <c r="M41" i="3"/>
  <c r="F41" i="3"/>
  <c r="N40" i="3"/>
  <c r="M40" i="3"/>
  <c r="L40" i="3"/>
  <c r="I40" i="3"/>
  <c r="F40" i="3"/>
  <c r="N39" i="3"/>
  <c r="M39" i="3"/>
  <c r="L39" i="3"/>
  <c r="I39" i="3"/>
  <c r="F39" i="3"/>
  <c r="N38" i="3"/>
  <c r="M38" i="3"/>
  <c r="L38" i="3"/>
  <c r="F38" i="3"/>
  <c r="K31" i="3"/>
  <c r="J31" i="3"/>
  <c r="H31" i="3"/>
  <c r="G31" i="3"/>
  <c r="E31" i="3"/>
  <c r="D31" i="3"/>
  <c r="N30" i="3"/>
  <c r="N31" i="3" s="1"/>
  <c r="M30" i="3"/>
  <c r="L30" i="3"/>
  <c r="L31" i="3" s="1"/>
  <c r="I30" i="3"/>
  <c r="I31" i="3" s="1"/>
  <c r="F30" i="3"/>
  <c r="F31" i="3" s="1"/>
  <c r="K27" i="3"/>
  <c r="J27" i="3"/>
  <c r="H27" i="3"/>
  <c r="G27" i="3"/>
  <c r="E27" i="3"/>
  <c r="D27" i="3"/>
  <c r="N26" i="3"/>
  <c r="M26" i="3"/>
  <c r="L26" i="3"/>
  <c r="I26" i="3"/>
  <c r="F26" i="3"/>
  <c r="N25" i="3"/>
  <c r="M25" i="3"/>
  <c r="L25" i="3"/>
  <c r="I25" i="3"/>
  <c r="F25" i="3"/>
  <c r="N24" i="3"/>
  <c r="M24" i="3"/>
  <c r="L24" i="3"/>
  <c r="I24" i="3"/>
  <c r="F24" i="3"/>
  <c r="N23" i="3"/>
  <c r="M23" i="3"/>
  <c r="L23" i="3"/>
  <c r="I23" i="3"/>
  <c r="F23" i="3"/>
  <c r="N22" i="3"/>
  <c r="M22" i="3"/>
  <c r="L22" i="3"/>
  <c r="I22" i="3"/>
  <c r="F22" i="3"/>
  <c r="N21" i="3"/>
  <c r="M21" i="3"/>
  <c r="L21" i="3"/>
  <c r="I21" i="3"/>
  <c r="F21" i="3"/>
  <c r="N20" i="3"/>
  <c r="M20" i="3"/>
  <c r="L20" i="3"/>
  <c r="I20" i="3"/>
  <c r="F20" i="3"/>
  <c r="N19" i="3"/>
  <c r="M19" i="3"/>
  <c r="L19" i="3"/>
  <c r="I19" i="3"/>
  <c r="F19" i="3"/>
  <c r="N18" i="3"/>
  <c r="M18" i="3"/>
  <c r="L18" i="3"/>
  <c r="I18" i="3"/>
  <c r="F18" i="3"/>
  <c r="N17" i="3"/>
  <c r="M17" i="3"/>
  <c r="L17" i="3"/>
  <c r="I17" i="3"/>
  <c r="F17" i="3"/>
  <c r="N16" i="3"/>
  <c r="M16" i="3"/>
  <c r="L16" i="3"/>
  <c r="I16" i="3"/>
  <c r="F16" i="3"/>
  <c r="K221" i="2"/>
  <c r="K223" i="2" s="1"/>
  <c r="K229" i="2" s="1"/>
  <c r="J221" i="2"/>
  <c r="J223" i="2" s="1"/>
  <c r="J229" i="2" s="1"/>
  <c r="H221" i="2"/>
  <c r="H223" i="2" s="1"/>
  <c r="H229" i="2" s="1"/>
  <c r="G221" i="2"/>
  <c r="G223" i="2" s="1"/>
  <c r="G229" i="2" s="1"/>
  <c r="E221" i="2"/>
  <c r="E223" i="2" s="1"/>
  <c r="E229" i="2" s="1"/>
  <c r="D221" i="2"/>
  <c r="D223" i="2" s="1"/>
  <c r="D229" i="2" s="1"/>
  <c r="N220" i="2"/>
  <c r="N221" i="2" s="1"/>
  <c r="N223" i="2" s="1"/>
  <c r="N229" i="2" s="1"/>
  <c r="M220" i="2"/>
  <c r="L220" i="2"/>
  <c r="L221" i="2" s="1"/>
  <c r="L223" i="2" s="1"/>
  <c r="L229" i="2" s="1"/>
  <c r="I220" i="2"/>
  <c r="I221" i="2" s="1"/>
  <c r="I223" i="2" s="1"/>
  <c r="I229" i="2" s="1"/>
  <c r="F220" i="2"/>
  <c r="F221" i="2" s="1"/>
  <c r="F223" i="2" s="1"/>
  <c r="F229" i="2" s="1"/>
  <c r="K212" i="2"/>
  <c r="J212" i="2"/>
  <c r="H212" i="2"/>
  <c r="G212" i="2"/>
  <c r="E212" i="2"/>
  <c r="D212" i="2"/>
  <c r="N211" i="2"/>
  <c r="N212" i="2" s="1"/>
  <c r="M211" i="2"/>
  <c r="M212" i="2" s="1"/>
  <c r="L211" i="2"/>
  <c r="L212" i="2" s="1"/>
  <c r="I211" i="2"/>
  <c r="I212" i="2" s="1"/>
  <c r="F211" i="2"/>
  <c r="F212" i="2" s="1"/>
  <c r="K206" i="2"/>
  <c r="J206" i="2"/>
  <c r="H206" i="2"/>
  <c r="G206" i="2"/>
  <c r="E206" i="2"/>
  <c r="D206" i="2"/>
  <c r="N205" i="2"/>
  <c r="N206" i="2" s="1"/>
  <c r="M205" i="2"/>
  <c r="L205" i="2"/>
  <c r="L206" i="2" s="1"/>
  <c r="I205" i="2"/>
  <c r="I206" i="2" s="1"/>
  <c r="F205" i="2"/>
  <c r="F206" i="2" s="1"/>
  <c r="K200" i="2"/>
  <c r="J200" i="2"/>
  <c r="H200" i="2"/>
  <c r="G200" i="2"/>
  <c r="E200" i="2"/>
  <c r="D200" i="2"/>
  <c r="N199" i="2"/>
  <c r="N200" i="2" s="1"/>
  <c r="M199" i="2"/>
  <c r="M200" i="2" s="1"/>
  <c r="L199" i="2"/>
  <c r="L200" i="2" s="1"/>
  <c r="I199" i="2"/>
  <c r="I200" i="2" s="1"/>
  <c r="F199" i="2"/>
  <c r="F200" i="2" s="1"/>
  <c r="K194" i="2"/>
  <c r="J194" i="2"/>
  <c r="H194" i="2"/>
  <c r="G194" i="2"/>
  <c r="E194" i="2"/>
  <c r="D194" i="2"/>
  <c r="N193" i="2"/>
  <c r="N194" i="2" s="1"/>
  <c r="M193" i="2"/>
  <c r="L193" i="2"/>
  <c r="L194" i="2" s="1"/>
  <c r="I193" i="2"/>
  <c r="I194" i="2" s="1"/>
  <c r="F193" i="2"/>
  <c r="F194" i="2" s="1"/>
  <c r="K188" i="2"/>
  <c r="J188" i="2"/>
  <c r="H188" i="2"/>
  <c r="G188" i="2"/>
  <c r="E188" i="2"/>
  <c r="D188" i="2"/>
  <c r="N187" i="2"/>
  <c r="M187" i="2"/>
  <c r="L187" i="2"/>
  <c r="I187" i="2"/>
  <c r="F187" i="2"/>
  <c r="N186" i="2"/>
  <c r="M186" i="2"/>
  <c r="L186" i="2"/>
  <c r="I186" i="2"/>
  <c r="F186" i="2"/>
  <c r="N185" i="2"/>
  <c r="M185" i="2"/>
  <c r="L185" i="2"/>
  <c r="I185" i="2"/>
  <c r="F185" i="2"/>
  <c r="K180" i="2"/>
  <c r="J180" i="2"/>
  <c r="H180" i="2"/>
  <c r="G180" i="2"/>
  <c r="E180" i="2"/>
  <c r="D180" i="2"/>
  <c r="N179" i="2"/>
  <c r="M179" i="2"/>
  <c r="L179" i="2"/>
  <c r="I179" i="2"/>
  <c r="F179" i="2"/>
  <c r="N178" i="2"/>
  <c r="M178" i="2"/>
  <c r="L178" i="2"/>
  <c r="I178" i="2"/>
  <c r="F178" i="2"/>
  <c r="K173" i="2"/>
  <c r="J173" i="2"/>
  <c r="H173" i="2"/>
  <c r="G173" i="2"/>
  <c r="E173" i="2"/>
  <c r="D173" i="2"/>
  <c r="N172" i="2"/>
  <c r="N173" i="2" s="1"/>
  <c r="M172" i="2"/>
  <c r="L172" i="2"/>
  <c r="L173" i="2" s="1"/>
  <c r="I172" i="2"/>
  <c r="I173" i="2" s="1"/>
  <c r="F172" i="2"/>
  <c r="F173" i="2" s="1"/>
  <c r="K167" i="2"/>
  <c r="J167" i="2"/>
  <c r="H167" i="2"/>
  <c r="G167" i="2"/>
  <c r="E167" i="2"/>
  <c r="D167" i="2"/>
  <c r="N166" i="2"/>
  <c r="N167" i="2" s="1"/>
  <c r="M166" i="2"/>
  <c r="M167" i="2" s="1"/>
  <c r="L166" i="2"/>
  <c r="L167" i="2" s="1"/>
  <c r="I166" i="2"/>
  <c r="I167" i="2" s="1"/>
  <c r="F166" i="2"/>
  <c r="F167" i="2" s="1"/>
  <c r="K158" i="2"/>
  <c r="J158" i="2"/>
  <c r="H158" i="2"/>
  <c r="G158" i="2"/>
  <c r="E158" i="2"/>
  <c r="D158" i="2"/>
  <c r="N157" i="2"/>
  <c r="N158" i="2" s="1"/>
  <c r="M157" i="2"/>
  <c r="M158" i="2" s="1"/>
  <c r="L157" i="2"/>
  <c r="L158" i="2" s="1"/>
  <c r="I157" i="2"/>
  <c r="I158" i="2" s="1"/>
  <c r="F157" i="2"/>
  <c r="F158" i="2" s="1"/>
  <c r="K149" i="2"/>
  <c r="K151" i="2" s="1"/>
  <c r="J149" i="2"/>
  <c r="J151" i="2" s="1"/>
  <c r="H149" i="2"/>
  <c r="H151" i="2" s="1"/>
  <c r="G149" i="2"/>
  <c r="G151" i="2" s="1"/>
  <c r="E149" i="2"/>
  <c r="E151" i="2" s="1"/>
  <c r="D149" i="2"/>
  <c r="D151" i="2" s="1"/>
  <c r="N148" i="2"/>
  <c r="M148" i="2"/>
  <c r="L148" i="2"/>
  <c r="I148" i="2"/>
  <c r="F148" i="2"/>
  <c r="N147" i="2"/>
  <c r="M147" i="2"/>
  <c r="L147" i="2"/>
  <c r="I147" i="2"/>
  <c r="F147" i="2"/>
  <c r="N146" i="2"/>
  <c r="M146" i="2"/>
  <c r="L146" i="2"/>
  <c r="I146" i="2"/>
  <c r="F146" i="2"/>
  <c r="N145" i="2"/>
  <c r="M145" i="2"/>
  <c r="L145" i="2"/>
  <c r="I145" i="2"/>
  <c r="F145" i="2"/>
  <c r="K140" i="2"/>
  <c r="J140" i="2"/>
  <c r="H140" i="2"/>
  <c r="G140" i="2"/>
  <c r="E140" i="2"/>
  <c r="D140" i="2"/>
  <c r="N139" i="2"/>
  <c r="M139" i="2"/>
  <c r="L139" i="2"/>
  <c r="I139" i="2"/>
  <c r="F139" i="2"/>
  <c r="N138" i="2"/>
  <c r="M138" i="2"/>
  <c r="L138" i="2"/>
  <c r="I138" i="2"/>
  <c r="F138" i="2"/>
  <c r="K133" i="2"/>
  <c r="J133" i="2"/>
  <c r="H133" i="2"/>
  <c r="G133" i="2"/>
  <c r="E133" i="2"/>
  <c r="D133" i="2"/>
  <c r="N132" i="2"/>
  <c r="M132" i="2"/>
  <c r="L132" i="2"/>
  <c r="I132" i="2"/>
  <c r="F132" i="2"/>
  <c r="N131" i="2"/>
  <c r="M131" i="2"/>
  <c r="L131" i="2"/>
  <c r="I131" i="2"/>
  <c r="F131" i="2"/>
  <c r="N130" i="2"/>
  <c r="M130" i="2"/>
  <c r="L130" i="2"/>
  <c r="I130" i="2"/>
  <c r="F130" i="2"/>
  <c r="N129" i="2"/>
  <c r="M129" i="2"/>
  <c r="L129" i="2"/>
  <c r="I129" i="2"/>
  <c r="F129" i="2"/>
  <c r="N128" i="2"/>
  <c r="M128" i="2"/>
  <c r="L128" i="2"/>
  <c r="I128" i="2"/>
  <c r="F128" i="2"/>
  <c r="N127" i="2"/>
  <c r="M127" i="2"/>
  <c r="L127" i="2"/>
  <c r="I127" i="2"/>
  <c r="F127" i="2"/>
  <c r="N126" i="2"/>
  <c r="M126" i="2"/>
  <c r="L126" i="2"/>
  <c r="I126" i="2"/>
  <c r="F126" i="2"/>
  <c r="N125" i="2"/>
  <c r="M125" i="2"/>
  <c r="L125" i="2"/>
  <c r="I125" i="2"/>
  <c r="F125" i="2"/>
  <c r="K118" i="2"/>
  <c r="K120" i="2" s="1"/>
  <c r="J118" i="2"/>
  <c r="J120" i="2" s="1"/>
  <c r="H118" i="2"/>
  <c r="H120" i="2" s="1"/>
  <c r="G118" i="2"/>
  <c r="G120" i="2" s="1"/>
  <c r="E118" i="2"/>
  <c r="E120" i="2" s="1"/>
  <c r="D118" i="2"/>
  <c r="D120" i="2" s="1"/>
  <c r="N117" i="2"/>
  <c r="M117" i="2"/>
  <c r="L117" i="2"/>
  <c r="I117" i="2"/>
  <c r="F117" i="2"/>
  <c r="N116" i="2"/>
  <c r="M116" i="2"/>
  <c r="L116" i="2"/>
  <c r="I116" i="2"/>
  <c r="F116" i="2"/>
  <c r="K111" i="2"/>
  <c r="J111" i="2"/>
  <c r="H111" i="2"/>
  <c r="G111" i="2"/>
  <c r="E111" i="2"/>
  <c r="D111" i="2"/>
  <c r="N110" i="2"/>
  <c r="M110" i="2"/>
  <c r="L110" i="2"/>
  <c r="I110" i="2"/>
  <c r="F110" i="2"/>
  <c r="N109" i="2"/>
  <c r="M109" i="2"/>
  <c r="L109" i="2"/>
  <c r="I109" i="2"/>
  <c r="F109" i="2"/>
  <c r="K102" i="2"/>
  <c r="K104" i="2" s="1"/>
  <c r="J102" i="2"/>
  <c r="J104" i="2" s="1"/>
  <c r="H102" i="2"/>
  <c r="H104" i="2" s="1"/>
  <c r="G102" i="2"/>
  <c r="G104" i="2" s="1"/>
  <c r="E102" i="2"/>
  <c r="D102" i="2"/>
  <c r="D104" i="2" s="1"/>
  <c r="N101" i="2"/>
  <c r="M101" i="2"/>
  <c r="L101" i="2"/>
  <c r="I101" i="2"/>
  <c r="F101" i="2"/>
  <c r="N100" i="2"/>
  <c r="M100" i="2"/>
  <c r="L100" i="2"/>
  <c r="I100" i="2"/>
  <c r="F100" i="2"/>
  <c r="N99" i="2"/>
  <c r="M99" i="2"/>
  <c r="L99" i="2"/>
  <c r="I99" i="2"/>
  <c r="F99" i="2"/>
  <c r="N98" i="2"/>
  <c r="M98" i="2"/>
  <c r="L98" i="2"/>
  <c r="I98" i="2"/>
  <c r="F98" i="2"/>
  <c r="K91" i="2"/>
  <c r="K93" i="2" s="1"/>
  <c r="J91" i="2"/>
  <c r="J93" i="2" s="1"/>
  <c r="H91" i="2"/>
  <c r="H93" i="2" s="1"/>
  <c r="G91" i="2"/>
  <c r="G93" i="2" s="1"/>
  <c r="E91" i="2"/>
  <c r="E93" i="2" s="1"/>
  <c r="E160" i="2" s="1"/>
  <c r="D91" i="2"/>
  <c r="D93" i="2" s="1"/>
  <c r="N90" i="2"/>
  <c r="M90" i="2"/>
  <c r="L90" i="2"/>
  <c r="I90" i="2"/>
  <c r="F90" i="2"/>
  <c r="N89" i="2"/>
  <c r="M89" i="2"/>
  <c r="L89" i="2"/>
  <c r="I89" i="2"/>
  <c r="F89" i="2"/>
  <c r="N88" i="2"/>
  <c r="M88" i="2"/>
  <c r="L88" i="2"/>
  <c r="I88" i="2"/>
  <c r="F88" i="2"/>
  <c r="K80" i="2"/>
  <c r="K83" i="2" s="1"/>
  <c r="J80" i="2"/>
  <c r="J83" i="2" s="1"/>
  <c r="H80" i="2"/>
  <c r="H83" i="2" s="1"/>
  <c r="G80" i="2"/>
  <c r="G83" i="2" s="1"/>
  <c r="E80" i="2"/>
  <c r="E83" i="2" s="1"/>
  <c r="D80" i="2"/>
  <c r="D83" i="2" s="1"/>
  <c r="N79" i="2"/>
  <c r="M79" i="2"/>
  <c r="L79" i="2"/>
  <c r="I79" i="2"/>
  <c r="F79" i="2"/>
  <c r="N78" i="2"/>
  <c r="M78" i="2"/>
  <c r="L78" i="2"/>
  <c r="I78" i="2"/>
  <c r="F78" i="2"/>
  <c r="N77" i="2"/>
  <c r="M77" i="2"/>
  <c r="L77" i="2"/>
  <c r="I77" i="2"/>
  <c r="F77" i="2"/>
  <c r="N76" i="2"/>
  <c r="M76" i="2"/>
  <c r="L76" i="2"/>
  <c r="I76" i="2"/>
  <c r="F76" i="2"/>
  <c r="N75" i="2"/>
  <c r="M75" i="2"/>
  <c r="L75" i="2"/>
  <c r="I75" i="2"/>
  <c r="F75" i="2"/>
  <c r="N74" i="2"/>
  <c r="M74" i="2"/>
  <c r="L74" i="2"/>
  <c r="I74" i="2"/>
  <c r="F74" i="2"/>
  <c r="N73" i="2"/>
  <c r="M73" i="2"/>
  <c r="L73" i="2"/>
  <c r="I73" i="2"/>
  <c r="F73" i="2"/>
  <c r="N72" i="2"/>
  <c r="M72" i="2"/>
  <c r="L72" i="2"/>
  <c r="I72" i="2"/>
  <c r="F72" i="2"/>
  <c r="N71" i="2"/>
  <c r="M71" i="2"/>
  <c r="L71" i="2"/>
  <c r="I71" i="2"/>
  <c r="F71" i="2"/>
  <c r="N70" i="2"/>
  <c r="M70" i="2"/>
  <c r="L70" i="2"/>
  <c r="I70" i="2"/>
  <c r="F70" i="2"/>
  <c r="N69" i="2"/>
  <c r="M69" i="2"/>
  <c r="L69" i="2"/>
  <c r="I69" i="2"/>
  <c r="F69" i="2"/>
  <c r="N68" i="2"/>
  <c r="M68" i="2"/>
  <c r="L68" i="2"/>
  <c r="I68" i="2"/>
  <c r="F68" i="2"/>
  <c r="N67" i="2"/>
  <c r="M67" i="2"/>
  <c r="L67" i="2"/>
  <c r="I67" i="2"/>
  <c r="F67" i="2"/>
  <c r="N66" i="2"/>
  <c r="M66" i="2"/>
  <c r="L66" i="2"/>
  <c r="I66" i="2"/>
  <c r="F66" i="2"/>
  <c r="N65" i="2"/>
  <c r="M65" i="2"/>
  <c r="L65" i="2"/>
  <c r="I65" i="2"/>
  <c r="F65" i="2"/>
  <c r="K58" i="2"/>
  <c r="K60" i="2" s="1"/>
  <c r="J58" i="2"/>
  <c r="J60" i="2" s="1"/>
  <c r="H58" i="2"/>
  <c r="H60" i="2" s="1"/>
  <c r="G58" i="2"/>
  <c r="G60" i="2" s="1"/>
  <c r="E58" i="2"/>
  <c r="E60" i="2" s="1"/>
  <c r="D58" i="2"/>
  <c r="D60" i="2" s="1"/>
  <c r="N57" i="2"/>
  <c r="M57" i="2"/>
  <c r="L57" i="2"/>
  <c r="I57" i="2"/>
  <c r="F57" i="2"/>
  <c r="N56" i="2"/>
  <c r="M56" i="2"/>
  <c r="L56" i="2"/>
  <c r="I56" i="2"/>
  <c r="F56" i="2"/>
  <c r="N55" i="2"/>
  <c r="M55" i="2"/>
  <c r="L55" i="2"/>
  <c r="I55" i="2"/>
  <c r="F55" i="2"/>
  <c r="N54" i="2"/>
  <c r="M54" i="2"/>
  <c r="L54" i="2"/>
  <c r="I54" i="2"/>
  <c r="F54" i="2"/>
  <c r="N53" i="2"/>
  <c r="M53" i="2"/>
  <c r="L53" i="2"/>
  <c r="I53" i="2"/>
  <c r="F53" i="2"/>
  <c r="N52" i="2"/>
  <c r="M52" i="2"/>
  <c r="L52" i="2"/>
  <c r="I52" i="2"/>
  <c r="F52" i="2"/>
  <c r="N51" i="2"/>
  <c r="M51" i="2"/>
  <c r="L51" i="2"/>
  <c r="I51" i="2"/>
  <c r="F51" i="2"/>
  <c r="N50" i="2"/>
  <c r="M50" i="2"/>
  <c r="L50" i="2"/>
  <c r="I50" i="2"/>
  <c r="F50" i="2"/>
  <c r="N49" i="2"/>
  <c r="M49" i="2"/>
  <c r="L49" i="2"/>
  <c r="I49" i="2"/>
  <c r="F49" i="2"/>
  <c r="K42" i="2"/>
  <c r="K44" i="2" s="1"/>
  <c r="J42" i="2"/>
  <c r="J44" i="2" s="1"/>
  <c r="H42" i="2"/>
  <c r="H44" i="2" s="1"/>
  <c r="H160" i="2" s="1"/>
  <c r="G42" i="2"/>
  <c r="G44" i="2" s="1"/>
  <c r="E42" i="2"/>
  <c r="E44" i="2" s="1"/>
  <c r="D42" i="2"/>
  <c r="D44" i="2" s="1"/>
  <c r="N41" i="2"/>
  <c r="M41" i="2"/>
  <c r="L41" i="2"/>
  <c r="I41" i="2"/>
  <c r="F41" i="2"/>
  <c r="N40" i="2"/>
  <c r="M40" i="2"/>
  <c r="L40" i="2"/>
  <c r="I40" i="2"/>
  <c r="F40" i="2"/>
  <c r="N39" i="2"/>
  <c r="M39" i="2"/>
  <c r="L39" i="2"/>
  <c r="I39" i="2"/>
  <c r="F39" i="2"/>
  <c r="N38" i="2"/>
  <c r="M38" i="2"/>
  <c r="L38" i="2"/>
  <c r="I38" i="2"/>
  <c r="F38" i="2"/>
  <c r="K31" i="2"/>
  <c r="K33" i="2" s="1"/>
  <c r="K160" i="2" s="1"/>
  <c r="J31" i="2"/>
  <c r="J33" i="2" s="1"/>
  <c r="J160" i="2" s="1"/>
  <c r="H31" i="2"/>
  <c r="H33" i="2" s="1"/>
  <c r="G31" i="2"/>
  <c r="G33" i="2" s="1"/>
  <c r="G160" i="2" s="1"/>
  <c r="E31" i="2"/>
  <c r="E33" i="2" s="1"/>
  <c r="D31" i="2"/>
  <c r="D33" i="2" s="1"/>
  <c r="D160" i="2" s="1"/>
  <c r="N30" i="2"/>
  <c r="M30" i="2"/>
  <c r="L30" i="2"/>
  <c r="I30" i="2"/>
  <c r="F30" i="2"/>
  <c r="N29" i="2"/>
  <c r="M29" i="2"/>
  <c r="L29" i="2"/>
  <c r="I29" i="2"/>
  <c r="F29" i="2"/>
  <c r="N28" i="2"/>
  <c r="M28" i="2"/>
  <c r="L28" i="2"/>
  <c r="I28" i="2"/>
  <c r="F28" i="2"/>
  <c r="N27" i="2"/>
  <c r="M27" i="2"/>
  <c r="L27" i="2"/>
  <c r="I27" i="2"/>
  <c r="F27" i="2"/>
  <c r="N26" i="2"/>
  <c r="M26" i="2"/>
  <c r="L26" i="2"/>
  <c r="I26" i="2"/>
  <c r="F26" i="2"/>
  <c r="N25" i="2"/>
  <c r="M25" i="2"/>
  <c r="L25" i="2"/>
  <c r="I25" i="2"/>
  <c r="F25" i="2"/>
  <c r="N24" i="2"/>
  <c r="M24" i="2"/>
  <c r="L24" i="2"/>
  <c r="I24" i="2"/>
  <c r="F24" i="2"/>
  <c r="N23" i="2"/>
  <c r="M23" i="2"/>
  <c r="L23" i="2"/>
  <c r="I23" i="2"/>
  <c r="F23" i="2"/>
  <c r="N22" i="2"/>
  <c r="M22" i="2"/>
  <c r="L22" i="2"/>
  <c r="I22" i="2"/>
  <c r="F22" i="2"/>
  <c r="N21" i="2"/>
  <c r="M21" i="2"/>
  <c r="L21" i="2"/>
  <c r="I21" i="2"/>
  <c r="F21" i="2"/>
  <c r="N20" i="2"/>
  <c r="M20" i="2"/>
  <c r="L20" i="2"/>
  <c r="I20" i="2"/>
  <c r="F20" i="2"/>
  <c r="N19" i="2"/>
  <c r="M19" i="2"/>
  <c r="L19" i="2"/>
  <c r="I19" i="2"/>
  <c r="F19" i="2"/>
  <c r="N18" i="2"/>
  <c r="M18" i="2"/>
  <c r="L18" i="2"/>
  <c r="I18" i="2"/>
  <c r="F18" i="2"/>
  <c r="N17" i="2"/>
  <c r="M17" i="2"/>
  <c r="L17" i="2"/>
  <c r="I17" i="2"/>
  <c r="F17" i="2"/>
  <c r="N16" i="2"/>
  <c r="M16" i="2"/>
  <c r="L16" i="2"/>
  <c r="I16" i="2"/>
  <c r="F16" i="2"/>
  <c r="E31" i="1"/>
  <c r="F31" i="1"/>
  <c r="G31" i="1"/>
  <c r="H31" i="1"/>
  <c r="I31" i="1"/>
  <c r="J31" i="1"/>
  <c r="K31" i="1"/>
  <c r="L31" i="1"/>
  <c r="M31" i="1"/>
  <c r="N31" i="1"/>
  <c r="O31" i="1"/>
  <c r="D31" i="1"/>
  <c r="N24" i="1"/>
  <c r="M24" i="1"/>
  <c r="L24" i="1"/>
  <c r="I24" i="1"/>
  <c r="F24" i="1"/>
  <c r="N16" i="1"/>
  <c r="M16" i="1"/>
  <c r="L16" i="1"/>
  <c r="I16" i="1"/>
  <c r="F16" i="1"/>
  <c r="E168" i="1"/>
  <c r="G168" i="1"/>
  <c r="H168" i="1"/>
  <c r="J168" i="1"/>
  <c r="K168" i="1"/>
  <c r="D168" i="1"/>
  <c r="L39" i="1"/>
  <c r="N39" i="1"/>
  <c r="M39" i="1"/>
  <c r="I39" i="1"/>
  <c r="F39" i="1"/>
  <c r="N37" i="1"/>
  <c r="M37" i="1"/>
  <c r="L37" i="1"/>
  <c r="I37" i="1"/>
  <c r="F37" i="1"/>
  <c r="N38" i="1"/>
  <c r="M38" i="1"/>
  <c r="L38" i="1"/>
  <c r="I38" i="1"/>
  <c r="F38" i="1"/>
  <c r="N36" i="1"/>
  <c r="M36" i="1"/>
  <c r="L36" i="1"/>
  <c r="I36" i="1"/>
  <c r="F36" i="1"/>
  <c r="F221" i="1"/>
  <c r="F222" i="1" s="1"/>
  <c r="I221" i="1"/>
  <c r="I222" i="1" s="1"/>
  <c r="L221" i="1"/>
  <c r="L222" i="1" s="1"/>
  <c r="M221" i="1"/>
  <c r="M222" i="1" s="1"/>
  <c r="N221" i="1"/>
  <c r="N222" i="1" s="1"/>
  <c r="D222" i="1"/>
  <c r="E222" i="1"/>
  <c r="G222" i="1"/>
  <c r="H222" i="1"/>
  <c r="J222" i="1"/>
  <c r="K222" i="1"/>
  <c r="N167" i="1"/>
  <c r="N168" i="1" s="1"/>
  <c r="M167" i="1"/>
  <c r="M168" i="1" s="1"/>
  <c r="N126" i="1"/>
  <c r="N70" i="1"/>
  <c r="N71" i="1"/>
  <c r="N72" i="1"/>
  <c r="N73" i="1"/>
  <c r="N64" i="1"/>
  <c r="N65" i="1"/>
  <c r="N66" i="1"/>
  <c r="N67" i="1"/>
  <c r="N68" i="1"/>
  <c r="N69" i="1"/>
  <c r="N63" i="1"/>
  <c r="M66" i="1"/>
  <c r="M67" i="1"/>
  <c r="M68" i="1"/>
  <c r="M69" i="1"/>
  <c r="M70" i="1"/>
  <c r="M71" i="1"/>
  <c r="M72" i="1"/>
  <c r="M73" i="1"/>
  <c r="M64" i="1"/>
  <c r="M65" i="1"/>
  <c r="M63" i="1"/>
  <c r="K74" i="1"/>
  <c r="L167" i="1"/>
  <c r="L168" i="1" s="1"/>
  <c r="E74" i="1"/>
  <c r="D74" i="1"/>
  <c r="F73" i="1"/>
  <c r="F71" i="1"/>
  <c r="F66" i="1"/>
  <c r="F67" i="1"/>
  <c r="I68" i="1"/>
  <c r="F68" i="1"/>
  <c r="L63" i="1"/>
  <c r="F63" i="1"/>
  <c r="I167" i="1"/>
  <c r="I168" i="1" s="1"/>
  <c r="F167" i="1"/>
  <c r="F168" i="1" s="1"/>
  <c r="L155" i="1"/>
  <c r="N155" i="1"/>
  <c r="M155" i="1"/>
  <c r="I155" i="1"/>
  <c r="F155" i="1"/>
  <c r="N307" i="1"/>
  <c r="N308" i="1" s="1"/>
  <c r="N310" i="1" s="1"/>
  <c r="N316" i="1" s="1"/>
  <c r="M307" i="1"/>
  <c r="L307" i="1"/>
  <c r="L308" i="1" s="1"/>
  <c r="L310" i="1" s="1"/>
  <c r="L316" i="1" s="1"/>
  <c r="I307" i="1"/>
  <c r="I308" i="1" s="1"/>
  <c r="I310" i="1" s="1"/>
  <c r="I316" i="1" s="1"/>
  <c r="F307" i="1"/>
  <c r="F308" i="1" s="1"/>
  <c r="F310" i="1" s="1"/>
  <c r="F316" i="1" s="1"/>
  <c r="K308" i="1"/>
  <c r="K310" i="1" s="1"/>
  <c r="K316" i="1" s="1"/>
  <c r="J308" i="1"/>
  <c r="J310" i="1" s="1"/>
  <c r="J316" i="1" s="1"/>
  <c r="H308" i="1"/>
  <c r="H310" i="1" s="1"/>
  <c r="H316" i="1" s="1"/>
  <c r="G308" i="1"/>
  <c r="G310" i="1" s="1"/>
  <c r="G316" i="1" s="1"/>
  <c r="E308" i="1"/>
  <c r="E310" i="1" s="1"/>
  <c r="E316" i="1" s="1"/>
  <c r="D308" i="1"/>
  <c r="D310" i="1" s="1"/>
  <c r="D316" i="1" s="1"/>
  <c r="D90" i="1"/>
  <c r="I59" i="1"/>
  <c r="I115" i="1"/>
  <c r="F101" i="3" l="1"/>
  <c r="D101" i="3"/>
  <c r="H86" i="3"/>
  <c r="I86" i="3"/>
  <c r="D86" i="3"/>
  <c r="G101" i="3"/>
  <c r="M86" i="3"/>
  <c r="G86" i="3"/>
  <c r="I101" i="3"/>
  <c r="J101" i="3"/>
  <c r="F86" i="3"/>
  <c r="N86" i="3"/>
  <c r="L86" i="3"/>
  <c r="L101" i="3"/>
  <c r="E101" i="3"/>
  <c r="K101" i="3"/>
  <c r="H101" i="3"/>
  <c r="J86" i="3"/>
  <c r="K86" i="3"/>
  <c r="E86" i="3"/>
  <c r="D33" i="3"/>
  <c r="E119" i="3"/>
  <c r="K119" i="3"/>
  <c r="D119" i="3"/>
  <c r="O41" i="3"/>
  <c r="K33" i="3"/>
  <c r="O43" i="3"/>
  <c r="H33" i="3"/>
  <c r="O17" i="3"/>
  <c r="G33" i="3"/>
  <c r="O40" i="3"/>
  <c r="O107" i="3"/>
  <c r="O108" i="3" s="1"/>
  <c r="O18" i="3"/>
  <c r="J33" i="3"/>
  <c r="O42" i="3"/>
  <c r="O95" i="3"/>
  <c r="O96" i="3" s="1"/>
  <c r="H119" i="3"/>
  <c r="O19" i="3"/>
  <c r="O23" i="3"/>
  <c r="I49" i="3"/>
  <c r="I51" i="3" s="1"/>
  <c r="O44" i="3"/>
  <c r="O46" i="3"/>
  <c r="O70" i="3"/>
  <c r="O39" i="3"/>
  <c r="O45" i="3"/>
  <c r="O59" i="3"/>
  <c r="O67" i="3"/>
  <c r="E33" i="3"/>
  <c r="L73" i="3"/>
  <c r="L75" i="3" s="1"/>
  <c r="G119" i="3"/>
  <c r="N49" i="3"/>
  <c r="N51" i="3" s="1"/>
  <c r="O22" i="3"/>
  <c r="O26" i="3"/>
  <c r="O21" i="3"/>
  <c r="O25" i="3"/>
  <c r="O91" i="3"/>
  <c r="O92" i="3" s="1"/>
  <c r="O141" i="3"/>
  <c r="O147" i="3" s="1"/>
  <c r="N27" i="3"/>
  <c r="N33" i="3" s="1"/>
  <c r="O38" i="3"/>
  <c r="N73" i="3"/>
  <c r="N75" i="3" s="1"/>
  <c r="F119" i="3"/>
  <c r="O20" i="3"/>
  <c r="O24" i="3"/>
  <c r="O48" i="3"/>
  <c r="I119" i="3"/>
  <c r="J119" i="3"/>
  <c r="J145" i="3"/>
  <c r="E145" i="3"/>
  <c r="K145" i="3"/>
  <c r="F27" i="3"/>
  <c r="F33" i="3" s="1"/>
  <c r="F49" i="3"/>
  <c r="F51" i="3" s="1"/>
  <c r="N119" i="3"/>
  <c r="O30" i="3"/>
  <c r="O31" i="3" s="1"/>
  <c r="L49" i="3"/>
  <c r="L51" i="3" s="1"/>
  <c r="O47" i="3"/>
  <c r="I60" i="3"/>
  <c r="I62" i="3" s="1"/>
  <c r="F60" i="3"/>
  <c r="F62" i="3" s="1"/>
  <c r="N60" i="3"/>
  <c r="N62" i="3" s="1"/>
  <c r="O58" i="3"/>
  <c r="I73" i="3"/>
  <c r="I75" i="3" s="1"/>
  <c r="O68" i="3"/>
  <c r="F73" i="3"/>
  <c r="F75" i="3" s="1"/>
  <c r="O72" i="3"/>
  <c r="O117" i="3"/>
  <c r="O118" i="3" s="1"/>
  <c r="L119" i="3"/>
  <c r="O128" i="3"/>
  <c r="O129" i="3" s="1"/>
  <c r="O137" i="3" s="1"/>
  <c r="G145" i="3"/>
  <c r="O20" i="2"/>
  <c r="O16" i="2"/>
  <c r="O24" i="2"/>
  <c r="O28" i="2"/>
  <c r="O19" i="2"/>
  <c r="O23" i="2"/>
  <c r="O27" i="2"/>
  <c r="O40" i="2"/>
  <c r="O49" i="2"/>
  <c r="O53" i="2"/>
  <c r="O57" i="2"/>
  <c r="F111" i="2"/>
  <c r="F118" i="2"/>
  <c r="F120" i="2" s="1"/>
  <c r="O220" i="2"/>
  <c r="O221" i="2" s="1"/>
  <c r="O223" i="2" s="1"/>
  <c r="O229" i="2" s="1"/>
  <c r="O65" i="2"/>
  <c r="O69" i="2"/>
  <c r="O77" i="2"/>
  <c r="O73" i="2"/>
  <c r="O68" i="2"/>
  <c r="O72" i="2"/>
  <c r="O76" i="2"/>
  <c r="I111" i="2"/>
  <c r="I118" i="2"/>
  <c r="I120" i="2" s="1"/>
  <c r="O148" i="2"/>
  <c r="F180" i="2"/>
  <c r="N180" i="2"/>
  <c r="O179" i="2"/>
  <c r="I91" i="2"/>
  <c r="I93" i="2" s="1"/>
  <c r="O89" i="2"/>
  <c r="O90" i="2"/>
  <c r="M111" i="2"/>
  <c r="O129" i="2"/>
  <c r="I140" i="2"/>
  <c r="O147" i="2"/>
  <c r="L188" i="2"/>
  <c r="N188" i="2"/>
  <c r="N227" i="2" s="1"/>
  <c r="L31" i="2"/>
  <c r="L33" i="2" s="1"/>
  <c r="O18" i="2"/>
  <c r="O22" i="2"/>
  <c r="O26" i="2"/>
  <c r="O30" i="2"/>
  <c r="I42" i="2"/>
  <c r="I44" i="2" s="1"/>
  <c r="L80" i="2"/>
  <c r="L83" i="2" s="1"/>
  <c r="O67" i="2"/>
  <c r="O71" i="2"/>
  <c r="O75" i="2"/>
  <c r="O117" i="2"/>
  <c r="L140" i="2"/>
  <c r="J227" i="2"/>
  <c r="M91" i="2"/>
  <c r="M93" i="2" s="1"/>
  <c r="F102" i="2"/>
  <c r="F104" i="2" s="1"/>
  <c r="N102" i="2"/>
  <c r="N104" i="2" s="1"/>
  <c r="N111" i="2"/>
  <c r="O186" i="2"/>
  <c r="O193" i="2"/>
  <c r="O194" i="2" s="1"/>
  <c r="O205" i="2"/>
  <c r="O206" i="2" s="1"/>
  <c r="O17" i="2"/>
  <c r="O21" i="2"/>
  <c r="O25" i="2"/>
  <c r="O29" i="2"/>
  <c r="O51" i="2"/>
  <c r="O55" i="2"/>
  <c r="O66" i="2"/>
  <c r="O70" i="2"/>
  <c r="O74" i="2"/>
  <c r="O78" i="2"/>
  <c r="O100" i="2"/>
  <c r="L111" i="2"/>
  <c r="L118" i="2"/>
  <c r="L120" i="2" s="1"/>
  <c r="L133" i="2"/>
  <c r="M31" i="2"/>
  <c r="M33" i="2" s="1"/>
  <c r="M80" i="2"/>
  <c r="M83" i="2" s="1"/>
  <c r="L91" i="2"/>
  <c r="L93" i="2" s="1"/>
  <c r="I102" i="2"/>
  <c r="I104" i="2" s="1"/>
  <c r="O99" i="2"/>
  <c r="N118" i="2"/>
  <c r="N120" i="2" s="1"/>
  <c r="M133" i="2"/>
  <c r="F140" i="2"/>
  <c r="N140" i="2"/>
  <c r="I149" i="2"/>
  <c r="I151" i="2" s="1"/>
  <c r="F149" i="2"/>
  <c r="F151" i="2" s="1"/>
  <c r="O146" i="2"/>
  <c r="O172" i="2"/>
  <c r="O173" i="2" s="1"/>
  <c r="M180" i="2"/>
  <c r="L180" i="2"/>
  <c r="L227" i="2" s="1"/>
  <c r="M188" i="2"/>
  <c r="E227" i="2"/>
  <c r="K227" i="2"/>
  <c r="F31" i="2"/>
  <c r="M42" i="2"/>
  <c r="M44" i="2" s="1"/>
  <c r="L42" i="2"/>
  <c r="L44" i="2" s="1"/>
  <c r="I58" i="2"/>
  <c r="I60" i="2" s="1"/>
  <c r="F58" i="2"/>
  <c r="F60" i="2" s="1"/>
  <c r="N58" i="2"/>
  <c r="N60" i="2" s="1"/>
  <c r="J225" i="2"/>
  <c r="F80" i="2"/>
  <c r="F83" i="2" s="1"/>
  <c r="E225" i="2"/>
  <c r="L102" i="2"/>
  <c r="L104" i="2" s="1"/>
  <c r="L149" i="2"/>
  <c r="L151" i="2" s="1"/>
  <c r="F188" i="2"/>
  <c r="G227" i="2"/>
  <c r="I31" i="2"/>
  <c r="I33" i="2" s="1"/>
  <c r="F42" i="2"/>
  <c r="F44" i="2" s="1"/>
  <c r="N42" i="2"/>
  <c r="N44" i="2" s="1"/>
  <c r="L58" i="2"/>
  <c r="L60" i="2" s="1"/>
  <c r="I80" i="2"/>
  <c r="I83" i="2" s="1"/>
  <c r="G225" i="2"/>
  <c r="F91" i="2"/>
  <c r="F93" i="2" s="1"/>
  <c r="N91" i="2"/>
  <c r="N93" i="2" s="1"/>
  <c r="M102" i="2"/>
  <c r="M104" i="2" s="1"/>
  <c r="O101" i="2"/>
  <c r="O110" i="2"/>
  <c r="M118" i="2"/>
  <c r="M120" i="2" s="1"/>
  <c r="I133" i="2"/>
  <c r="F133" i="2"/>
  <c r="N133" i="2"/>
  <c r="O127" i="2"/>
  <c r="O131" i="2"/>
  <c r="M140" i="2"/>
  <c r="M149" i="2"/>
  <c r="M151" i="2" s="1"/>
  <c r="I180" i="2"/>
  <c r="I188" i="2"/>
  <c r="L27" i="3"/>
  <c r="L33" i="3" s="1"/>
  <c r="M27" i="3"/>
  <c r="M31" i="3"/>
  <c r="O69" i="3"/>
  <c r="M73" i="3"/>
  <c r="M75" i="3" s="1"/>
  <c r="I27" i="3"/>
  <c r="I33" i="3" s="1"/>
  <c r="O16" i="3"/>
  <c r="M49" i="3"/>
  <c r="M51" i="3" s="1"/>
  <c r="L60" i="3"/>
  <c r="L62" i="3" s="1"/>
  <c r="O57" i="3"/>
  <c r="M60" i="3"/>
  <c r="M62" i="3" s="1"/>
  <c r="O56" i="3"/>
  <c r="O80" i="3"/>
  <c r="O81" i="3" s="1"/>
  <c r="O84" i="3"/>
  <c r="O85" i="3" s="1"/>
  <c r="H145" i="3"/>
  <c r="N92" i="3"/>
  <c r="N101" i="3" s="1"/>
  <c r="I145" i="3"/>
  <c r="D145" i="3"/>
  <c r="M96" i="3"/>
  <c r="M101" i="3" s="1"/>
  <c r="O99" i="3"/>
  <c r="O100" i="3" s="1"/>
  <c r="M108" i="3"/>
  <c r="O113" i="3"/>
  <c r="O114" i="3" s="1"/>
  <c r="M118" i="3"/>
  <c r="M119" i="3" s="1"/>
  <c r="M129" i="3"/>
  <c r="M137" i="3" s="1"/>
  <c r="M141" i="3"/>
  <c r="M147" i="3" s="1"/>
  <c r="O39" i="2"/>
  <c r="O52" i="2"/>
  <c r="O56" i="2"/>
  <c r="O79" i="2"/>
  <c r="N31" i="2"/>
  <c r="N33" i="2" s="1"/>
  <c r="N160" i="2" s="1"/>
  <c r="K225" i="2"/>
  <c r="O41" i="2"/>
  <c r="O50" i="2"/>
  <c r="O54" i="2"/>
  <c r="N80" i="2"/>
  <c r="N83" i="2" s="1"/>
  <c r="O88" i="2"/>
  <c r="O91" i="2" s="1"/>
  <c r="O93" i="2" s="1"/>
  <c r="M58" i="2"/>
  <c r="M60" i="2" s="1"/>
  <c r="O128" i="2"/>
  <c r="O132" i="2"/>
  <c r="H225" i="2"/>
  <c r="H227" i="2"/>
  <c r="O38" i="2"/>
  <c r="O98" i="2"/>
  <c r="O126" i="2"/>
  <c r="O130" i="2"/>
  <c r="O139" i="2"/>
  <c r="O187" i="2"/>
  <c r="D227" i="2"/>
  <c r="N149" i="2"/>
  <c r="N151" i="2" s="1"/>
  <c r="O157" i="2"/>
  <c r="O158" i="2" s="1"/>
  <c r="O166" i="2"/>
  <c r="O167" i="2" s="1"/>
  <c r="M173" i="2"/>
  <c r="O178" i="2"/>
  <c r="O185" i="2"/>
  <c r="M194" i="2"/>
  <c r="O199" i="2"/>
  <c r="O200" i="2" s="1"/>
  <c r="M206" i="2"/>
  <c r="O211" i="2"/>
  <c r="O212" i="2" s="1"/>
  <c r="M221" i="2"/>
  <c r="M223" i="2" s="1"/>
  <c r="M229" i="2" s="1"/>
  <c r="O109" i="2"/>
  <c r="O116" i="2"/>
  <c r="O118" i="2" s="1"/>
  <c r="O120" i="2" s="1"/>
  <c r="O125" i="2"/>
  <c r="O138" i="2"/>
  <c r="O145" i="2"/>
  <c r="O24" i="1"/>
  <c r="O37" i="1"/>
  <c r="O39" i="1"/>
  <c r="O16" i="1"/>
  <c r="O38" i="1"/>
  <c r="O36" i="1"/>
  <c r="O221" i="1"/>
  <c r="O222" i="1" s="1"/>
  <c r="O65" i="1"/>
  <c r="O64" i="1"/>
  <c r="O63" i="1"/>
  <c r="O72" i="1"/>
  <c r="O167" i="1"/>
  <c r="O168" i="1" s="1"/>
  <c r="O69" i="1"/>
  <c r="O70" i="1"/>
  <c r="O68" i="1"/>
  <c r="O73" i="1"/>
  <c r="O71" i="1"/>
  <c r="N74" i="1"/>
  <c r="O67" i="1"/>
  <c r="O66" i="1"/>
  <c r="M74" i="1"/>
  <c r="O155" i="1"/>
  <c r="O307" i="1"/>
  <c r="O308" i="1" s="1"/>
  <c r="O310" i="1" s="1"/>
  <c r="O316" i="1" s="1"/>
  <c r="M308" i="1"/>
  <c r="M310" i="1" s="1"/>
  <c r="M316" i="1" s="1"/>
  <c r="I107" i="1"/>
  <c r="E228" i="1"/>
  <c r="G228" i="1"/>
  <c r="H228" i="1"/>
  <c r="J228" i="1"/>
  <c r="K228" i="1"/>
  <c r="D228" i="1"/>
  <c r="E160" i="1"/>
  <c r="G160" i="1"/>
  <c r="H160" i="1"/>
  <c r="J160" i="1"/>
  <c r="K160" i="1"/>
  <c r="D160" i="1"/>
  <c r="E232" i="1"/>
  <c r="H232" i="1"/>
  <c r="K232" i="1"/>
  <c r="J232" i="1"/>
  <c r="L127" i="1"/>
  <c r="L64" i="1"/>
  <c r="I64" i="1"/>
  <c r="F64" i="1"/>
  <c r="L65" i="1"/>
  <c r="I65" i="1"/>
  <c r="F65" i="1"/>
  <c r="D122" i="3" l="1"/>
  <c r="D143" i="3" s="1"/>
  <c r="I122" i="3"/>
  <c r="K122" i="3"/>
  <c r="K143" i="3" s="1"/>
  <c r="K149" i="3" s="1"/>
  <c r="G122" i="3"/>
  <c r="G143" i="3" s="1"/>
  <c r="G149" i="3" s="1"/>
  <c r="F122" i="3"/>
  <c r="F143" i="3" s="1"/>
  <c r="N122" i="3"/>
  <c r="N143" i="3" s="1"/>
  <c r="L122" i="3"/>
  <c r="L143" i="3" s="1"/>
  <c r="H122" i="3"/>
  <c r="H143" i="3" s="1"/>
  <c r="H149" i="3" s="1"/>
  <c r="E122" i="3"/>
  <c r="E143" i="3" s="1"/>
  <c r="E149" i="3" s="1"/>
  <c r="J122" i="3"/>
  <c r="J143" i="3" s="1"/>
  <c r="J149" i="3" s="1"/>
  <c r="O101" i="3"/>
  <c r="L145" i="3"/>
  <c r="O86" i="3"/>
  <c r="N145" i="3"/>
  <c r="M33" i="3"/>
  <c r="M122" i="3" s="1"/>
  <c r="M143" i="3" s="1"/>
  <c r="O49" i="3"/>
  <c r="O51" i="3" s="1"/>
  <c r="O73" i="3"/>
  <c r="O75" i="3" s="1"/>
  <c r="I143" i="3"/>
  <c r="I149" i="3" s="1"/>
  <c r="F145" i="3"/>
  <c r="O27" i="3"/>
  <c r="O33" i="3" s="1"/>
  <c r="D149" i="3"/>
  <c r="O119" i="3"/>
  <c r="O60" i="3"/>
  <c r="O62" i="3" s="1"/>
  <c r="I160" i="2"/>
  <c r="M160" i="2"/>
  <c r="L160" i="2"/>
  <c r="G231" i="2"/>
  <c r="F227" i="2"/>
  <c r="E231" i="2"/>
  <c r="O31" i="2"/>
  <c r="O33" i="2" s="1"/>
  <c r="D225" i="2"/>
  <c r="D231" i="2" s="1"/>
  <c r="K231" i="2"/>
  <c r="J231" i="2"/>
  <c r="N225" i="2"/>
  <c r="N231" i="2" s="1"/>
  <c r="O80" i="2"/>
  <c r="O83" i="2" s="1"/>
  <c r="O180" i="2"/>
  <c r="O111" i="2"/>
  <c r="F33" i="2"/>
  <c r="F160" i="2" s="1"/>
  <c r="O102" i="2"/>
  <c r="O104" i="2" s="1"/>
  <c r="I227" i="2"/>
  <c r="M227" i="2"/>
  <c r="O42" i="2"/>
  <c r="O44" i="2" s="1"/>
  <c r="O149" i="2"/>
  <c r="O151" i="2" s="1"/>
  <c r="O58" i="2"/>
  <c r="O60" i="2" s="1"/>
  <c r="O140" i="2"/>
  <c r="H231" i="2"/>
  <c r="M145" i="3"/>
  <c r="M225" i="2"/>
  <c r="O133" i="2"/>
  <c r="O188" i="2"/>
  <c r="I225" i="2"/>
  <c r="F163" i="1"/>
  <c r="G299" i="1"/>
  <c r="E299" i="1"/>
  <c r="D299" i="1"/>
  <c r="K299" i="1"/>
  <c r="J299" i="1"/>
  <c r="H299" i="1"/>
  <c r="N298" i="1"/>
  <c r="N299" i="1" s="1"/>
  <c r="M298" i="1"/>
  <c r="L298" i="1"/>
  <c r="L299" i="1" s="1"/>
  <c r="I298" i="1"/>
  <c r="I299" i="1" s="1"/>
  <c r="F298" i="1"/>
  <c r="F299" i="1" s="1"/>
  <c r="E146" i="1"/>
  <c r="G146" i="1"/>
  <c r="H146" i="1"/>
  <c r="J146" i="1"/>
  <c r="K146" i="1"/>
  <c r="D146" i="1"/>
  <c r="F146" i="1"/>
  <c r="M34" i="1"/>
  <c r="M35" i="1"/>
  <c r="M40" i="1"/>
  <c r="M41" i="1"/>
  <c r="M42" i="1"/>
  <c r="M43" i="1"/>
  <c r="M44" i="1"/>
  <c r="L149" i="3" l="1"/>
  <c r="O122" i="3"/>
  <c r="O143" i="3" s="1"/>
  <c r="O145" i="3"/>
  <c r="N149" i="3"/>
  <c r="F149" i="3"/>
  <c r="M149" i="3"/>
  <c r="O160" i="2"/>
  <c r="F225" i="2"/>
  <c r="F231" i="2" s="1"/>
  <c r="L225" i="2"/>
  <c r="L231" i="2" s="1"/>
  <c r="O227" i="2"/>
  <c r="I231" i="2"/>
  <c r="M231" i="2"/>
  <c r="O298" i="1"/>
  <c r="O299" i="1" s="1"/>
  <c r="M299" i="1"/>
  <c r="K293" i="1"/>
  <c r="J293" i="1"/>
  <c r="H293" i="1"/>
  <c r="G293" i="1"/>
  <c r="E293" i="1"/>
  <c r="D293" i="1"/>
  <c r="N292" i="1"/>
  <c r="N293" i="1" s="1"/>
  <c r="M292" i="1"/>
  <c r="M293" i="1" s="1"/>
  <c r="L292" i="1"/>
  <c r="L293" i="1" s="1"/>
  <c r="I292" i="1"/>
  <c r="I293" i="1" s="1"/>
  <c r="F292" i="1"/>
  <c r="F293" i="1" s="1"/>
  <c r="K287" i="1"/>
  <c r="J287" i="1"/>
  <c r="H287" i="1"/>
  <c r="G287" i="1"/>
  <c r="E287" i="1"/>
  <c r="D287" i="1"/>
  <c r="N286" i="1"/>
  <c r="N287" i="1" s="1"/>
  <c r="M286" i="1"/>
  <c r="M287" i="1" s="1"/>
  <c r="L286" i="1"/>
  <c r="L287" i="1" s="1"/>
  <c r="I286" i="1"/>
  <c r="I287" i="1" s="1"/>
  <c r="F286" i="1"/>
  <c r="F287" i="1" s="1"/>
  <c r="K281" i="1"/>
  <c r="J281" i="1"/>
  <c r="H281" i="1"/>
  <c r="G281" i="1"/>
  <c r="E281" i="1"/>
  <c r="D281" i="1"/>
  <c r="N280" i="1"/>
  <c r="N281" i="1" s="1"/>
  <c r="M280" i="1"/>
  <c r="M281" i="1" s="1"/>
  <c r="L280" i="1"/>
  <c r="L281" i="1" s="1"/>
  <c r="I280" i="1"/>
  <c r="I281" i="1" s="1"/>
  <c r="F280" i="1"/>
  <c r="F281" i="1" s="1"/>
  <c r="K275" i="1"/>
  <c r="J275" i="1"/>
  <c r="H275" i="1"/>
  <c r="G275" i="1"/>
  <c r="E275" i="1"/>
  <c r="D275" i="1"/>
  <c r="N274" i="1"/>
  <c r="M274" i="1"/>
  <c r="L274" i="1"/>
  <c r="I274" i="1"/>
  <c r="F274" i="1"/>
  <c r="N273" i="1"/>
  <c r="M273" i="1"/>
  <c r="L273" i="1"/>
  <c r="I273" i="1"/>
  <c r="F273" i="1"/>
  <c r="N272" i="1"/>
  <c r="M272" i="1"/>
  <c r="L272" i="1"/>
  <c r="I272" i="1"/>
  <c r="F272" i="1"/>
  <c r="K267" i="1"/>
  <c r="J267" i="1"/>
  <c r="H267" i="1"/>
  <c r="G267" i="1"/>
  <c r="E267" i="1"/>
  <c r="D267" i="1"/>
  <c r="N266" i="1"/>
  <c r="M266" i="1"/>
  <c r="L266" i="1"/>
  <c r="I266" i="1"/>
  <c r="F266" i="1"/>
  <c r="N265" i="1"/>
  <c r="M265" i="1"/>
  <c r="L265" i="1"/>
  <c r="I265" i="1"/>
  <c r="F265" i="1"/>
  <c r="K260" i="1"/>
  <c r="J260" i="1"/>
  <c r="H260" i="1"/>
  <c r="G260" i="1"/>
  <c r="E260" i="1"/>
  <c r="D260" i="1"/>
  <c r="N259" i="1"/>
  <c r="N260" i="1" s="1"/>
  <c r="M259" i="1"/>
  <c r="M260" i="1" s="1"/>
  <c r="L259" i="1"/>
  <c r="L260" i="1" s="1"/>
  <c r="I259" i="1"/>
  <c r="I260" i="1" s="1"/>
  <c r="F259" i="1"/>
  <c r="F260" i="1" s="1"/>
  <c r="K254" i="1"/>
  <c r="J254" i="1"/>
  <c r="H254" i="1"/>
  <c r="G254" i="1"/>
  <c r="E254" i="1"/>
  <c r="D254" i="1"/>
  <c r="N253" i="1"/>
  <c r="N254" i="1" s="1"/>
  <c r="M253" i="1"/>
  <c r="L253" i="1"/>
  <c r="L254" i="1" s="1"/>
  <c r="I253" i="1"/>
  <c r="I254" i="1" s="1"/>
  <c r="F253" i="1"/>
  <c r="F254" i="1" s="1"/>
  <c r="K248" i="1"/>
  <c r="J248" i="1"/>
  <c r="H248" i="1"/>
  <c r="G248" i="1"/>
  <c r="E248" i="1"/>
  <c r="D248" i="1"/>
  <c r="N247" i="1"/>
  <c r="N248" i="1" s="1"/>
  <c r="M247" i="1"/>
  <c r="M248" i="1" s="1"/>
  <c r="L247" i="1"/>
  <c r="L248" i="1" s="1"/>
  <c r="I247" i="1"/>
  <c r="I248" i="1" s="1"/>
  <c r="F247" i="1"/>
  <c r="F248" i="1" s="1"/>
  <c r="K239" i="1"/>
  <c r="J239" i="1"/>
  <c r="H239" i="1"/>
  <c r="G239" i="1"/>
  <c r="E239" i="1"/>
  <c r="D239" i="1"/>
  <c r="N238" i="1"/>
  <c r="N239" i="1" s="1"/>
  <c r="M238" i="1"/>
  <c r="L238" i="1"/>
  <c r="L239" i="1" s="1"/>
  <c r="I238" i="1"/>
  <c r="I239" i="1" s="1"/>
  <c r="F238" i="1"/>
  <c r="F239" i="1" s="1"/>
  <c r="G232" i="1"/>
  <c r="D232" i="1"/>
  <c r="N231" i="1"/>
  <c r="M231" i="1"/>
  <c r="M232" i="1" s="1"/>
  <c r="L231" i="1"/>
  <c r="L232" i="1" s="1"/>
  <c r="I231" i="1"/>
  <c r="I232" i="1" s="1"/>
  <c r="F231" i="1"/>
  <c r="F232" i="1" s="1"/>
  <c r="N227" i="1"/>
  <c r="N228" i="1" s="1"/>
  <c r="M227" i="1"/>
  <c r="M228" i="1" s="1"/>
  <c r="L227" i="1"/>
  <c r="L228" i="1" s="1"/>
  <c r="I227" i="1"/>
  <c r="I228" i="1" s="1"/>
  <c r="F227" i="1"/>
  <c r="F228" i="1" s="1"/>
  <c r="K214" i="1"/>
  <c r="K216" i="1" s="1"/>
  <c r="J214" i="1"/>
  <c r="J216" i="1" s="1"/>
  <c r="H214" i="1"/>
  <c r="H216" i="1" s="1"/>
  <c r="G214" i="1"/>
  <c r="G216" i="1" s="1"/>
  <c r="E214" i="1"/>
  <c r="E216" i="1" s="1"/>
  <c r="D214" i="1"/>
  <c r="D216" i="1" s="1"/>
  <c r="N213" i="1"/>
  <c r="M213" i="1"/>
  <c r="L213" i="1"/>
  <c r="I213" i="1"/>
  <c r="F213" i="1"/>
  <c r="N212" i="1"/>
  <c r="M212" i="1"/>
  <c r="L212" i="1"/>
  <c r="I212" i="1"/>
  <c r="F212" i="1"/>
  <c r="N211" i="1"/>
  <c r="M211" i="1"/>
  <c r="L211" i="1"/>
  <c r="I211" i="1"/>
  <c r="F211" i="1"/>
  <c r="N210" i="1"/>
  <c r="M210" i="1"/>
  <c r="L210" i="1"/>
  <c r="I210" i="1"/>
  <c r="F210" i="1"/>
  <c r="K205" i="1"/>
  <c r="J205" i="1"/>
  <c r="H205" i="1"/>
  <c r="G205" i="1"/>
  <c r="E205" i="1"/>
  <c r="D205" i="1"/>
  <c r="N204" i="1"/>
  <c r="M204" i="1"/>
  <c r="L204" i="1"/>
  <c r="I204" i="1"/>
  <c r="F204" i="1"/>
  <c r="N203" i="1"/>
  <c r="M203" i="1"/>
  <c r="L203" i="1"/>
  <c r="I203" i="1"/>
  <c r="F203" i="1"/>
  <c r="K198" i="1"/>
  <c r="J198" i="1"/>
  <c r="H198" i="1"/>
  <c r="G198" i="1"/>
  <c r="E198" i="1"/>
  <c r="D198" i="1"/>
  <c r="N197" i="1"/>
  <c r="M197" i="1"/>
  <c r="L197" i="1"/>
  <c r="I197" i="1"/>
  <c r="F197" i="1"/>
  <c r="N196" i="1"/>
  <c r="M196" i="1"/>
  <c r="L196" i="1"/>
  <c r="I196" i="1"/>
  <c r="F196" i="1"/>
  <c r="N195" i="1"/>
  <c r="M195" i="1"/>
  <c r="L195" i="1"/>
  <c r="I195" i="1"/>
  <c r="F195" i="1"/>
  <c r="N194" i="1"/>
  <c r="M194" i="1"/>
  <c r="L194" i="1"/>
  <c r="I194" i="1"/>
  <c r="F194" i="1"/>
  <c r="N193" i="1"/>
  <c r="M193" i="1"/>
  <c r="L193" i="1"/>
  <c r="I193" i="1"/>
  <c r="F193" i="1"/>
  <c r="N192" i="1"/>
  <c r="M192" i="1"/>
  <c r="L192" i="1"/>
  <c r="I192" i="1"/>
  <c r="F192" i="1"/>
  <c r="N191" i="1"/>
  <c r="M191" i="1"/>
  <c r="L191" i="1"/>
  <c r="I191" i="1"/>
  <c r="F191" i="1"/>
  <c r="N190" i="1"/>
  <c r="M190" i="1"/>
  <c r="L190" i="1"/>
  <c r="I190" i="1"/>
  <c r="F190" i="1"/>
  <c r="K183" i="1"/>
  <c r="K185" i="1" s="1"/>
  <c r="J183" i="1"/>
  <c r="J185" i="1" s="1"/>
  <c r="H183" i="1"/>
  <c r="H185" i="1" s="1"/>
  <c r="G183" i="1"/>
  <c r="G185" i="1" s="1"/>
  <c r="E183" i="1"/>
  <c r="E185" i="1" s="1"/>
  <c r="D183" i="1"/>
  <c r="D185" i="1" s="1"/>
  <c r="N182" i="1"/>
  <c r="M182" i="1"/>
  <c r="L182" i="1"/>
  <c r="I182" i="1"/>
  <c r="F182" i="1"/>
  <c r="N181" i="1"/>
  <c r="M181" i="1"/>
  <c r="L181" i="1"/>
  <c r="I181" i="1"/>
  <c r="F181" i="1"/>
  <c r="K176" i="1"/>
  <c r="J176" i="1"/>
  <c r="H176" i="1"/>
  <c r="G176" i="1"/>
  <c r="E176" i="1"/>
  <c r="D176" i="1"/>
  <c r="N175" i="1"/>
  <c r="M175" i="1"/>
  <c r="L175" i="1"/>
  <c r="I175" i="1"/>
  <c r="F175" i="1"/>
  <c r="N174" i="1"/>
  <c r="M174" i="1"/>
  <c r="L174" i="1"/>
  <c r="I174" i="1"/>
  <c r="F174" i="1"/>
  <c r="K164" i="1"/>
  <c r="J164" i="1"/>
  <c r="H164" i="1"/>
  <c r="G164" i="1"/>
  <c r="E164" i="1"/>
  <c r="D164" i="1"/>
  <c r="N163" i="1"/>
  <c r="M163" i="1"/>
  <c r="L163" i="1"/>
  <c r="I163" i="1"/>
  <c r="N159" i="1"/>
  <c r="N160" i="1" s="1"/>
  <c r="M159" i="1"/>
  <c r="M160" i="1" s="1"/>
  <c r="L159" i="1"/>
  <c r="L160" i="1" s="1"/>
  <c r="I159" i="1"/>
  <c r="I160" i="1" s="1"/>
  <c r="F159" i="1"/>
  <c r="F160" i="1" s="1"/>
  <c r="K156" i="1"/>
  <c r="J156" i="1"/>
  <c r="H156" i="1"/>
  <c r="G156" i="1"/>
  <c r="E156" i="1"/>
  <c r="D156" i="1"/>
  <c r="N154" i="1"/>
  <c r="M154" i="1"/>
  <c r="L154" i="1"/>
  <c r="I154" i="1"/>
  <c r="F154" i="1"/>
  <c r="N153" i="1"/>
  <c r="M153" i="1"/>
  <c r="L153" i="1"/>
  <c r="I153" i="1"/>
  <c r="F153" i="1"/>
  <c r="N152" i="1"/>
  <c r="M152" i="1"/>
  <c r="L152" i="1"/>
  <c r="I152" i="1"/>
  <c r="F152" i="1"/>
  <c r="N145" i="1"/>
  <c r="N146" i="1" s="1"/>
  <c r="M145" i="1"/>
  <c r="M146" i="1" s="1"/>
  <c r="L145" i="1"/>
  <c r="L146" i="1" s="1"/>
  <c r="I145" i="1"/>
  <c r="I146" i="1" s="1"/>
  <c r="K142" i="1"/>
  <c r="J142" i="1"/>
  <c r="H142" i="1"/>
  <c r="G142" i="1"/>
  <c r="E142" i="1"/>
  <c r="D142" i="1"/>
  <c r="N141" i="1"/>
  <c r="N142" i="1" s="1"/>
  <c r="M141" i="1"/>
  <c r="M142" i="1" s="1"/>
  <c r="L141" i="1"/>
  <c r="L142" i="1" s="1"/>
  <c r="I141" i="1"/>
  <c r="I142" i="1" s="1"/>
  <c r="F141" i="1"/>
  <c r="F142" i="1" s="1"/>
  <c r="K138" i="1"/>
  <c r="J138" i="1"/>
  <c r="H138" i="1"/>
  <c r="G138" i="1"/>
  <c r="E138" i="1"/>
  <c r="D138" i="1"/>
  <c r="N137" i="1"/>
  <c r="M137" i="1"/>
  <c r="L137" i="1"/>
  <c r="I137" i="1"/>
  <c r="F137" i="1"/>
  <c r="N136" i="1"/>
  <c r="M136" i="1"/>
  <c r="L136" i="1"/>
  <c r="I136" i="1"/>
  <c r="F136" i="1"/>
  <c r="N135" i="1"/>
  <c r="M135" i="1"/>
  <c r="L135" i="1"/>
  <c r="I135" i="1"/>
  <c r="F135" i="1"/>
  <c r="K128" i="1"/>
  <c r="J128" i="1"/>
  <c r="H128" i="1"/>
  <c r="G128" i="1"/>
  <c r="E128" i="1"/>
  <c r="D128" i="1"/>
  <c r="N127" i="1"/>
  <c r="M127" i="1"/>
  <c r="I127" i="1"/>
  <c r="F127" i="1"/>
  <c r="L126" i="1"/>
  <c r="I126" i="1"/>
  <c r="F126" i="1"/>
  <c r="N125" i="1"/>
  <c r="M125" i="1"/>
  <c r="L125" i="1"/>
  <c r="I125" i="1"/>
  <c r="F125" i="1"/>
  <c r="N124" i="1"/>
  <c r="M124" i="1"/>
  <c r="L124" i="1"/>
  <c r="I124" i="1"/>
  <c r="F124" i="1"/>
  <c r="N123" i="1"/>
  <c r="M123" i="1"/>
  <c r="L123" i="1"/>
  <c r="I123" i="1"/>
  <c r="F123" i="1"/>
  <c r="N122" i="1"/>
  <c r="M122" i="1"/>
  <c r="L122" i="1"/>
  <c r="I122" i="1"/>
  <c r="F122" i="1"/>
  <c r="K119" i="1"/>
  <c r="J119" i="1"/>
  <c r="H119" i="1"/>
  <c r="G119" i="1"/>
  <c r="E119" i="1"/>
  <c r="D119" i="1"/>
  <c r="N118" i="1"/>
  <c r="M118" i="1"/>
  <c r="L118" i="1"/>
  <c r="I118" i="1"/>
  <c r="F118" i="1"/>
  <c r="N117" i="1"/>
  <c r="M117" i="1"/>
  <c r="L117" i="1"/>
  <c r="I117" i="1"/>
  <c r="F117" i="1"/>
  <c r="N116" i="1"/>
  <c r="M116" i="1"/>
  <c r="L116" i="1"/>
  <c r="I116" i="1"/>
  <c r="F116" i="1"/>
  <c r="N115" i="1"/>
  <c r="M115" i="1"/>
  <c r="L115" i="1"/>
  <c r="F115" i="1"/>
  <c r="N114" i="1"/>
  <c r="M114" i="1"/>
  <c r="L114" i="1"/>
  <c r="I114" i="1"/>
  <c r="F114" i="1"/>
  <c r="N113" i="1"/>
  <c r="M113" i="1"/>
  <c r="L113" i="1"/>
  <c r="I113" i="1"/>
  <c r="F113" i="1"/>
  <c r="N112" i="1"/>
  <c r="M112" i="1"/>
  <c r="L112" i="1"/>
  <c r="I112" i="1"/>
  <c r="F112" i="1"/>
  <c r="N111" i="1"/>
  <c r="M111" i="1"/>
  <c r="L111" i="1"/>
  <c r="I111" i="1"/>
  <c r="F111" i="1"/>
  <c r="N110" i="1"/>
  <c r="M110" i="1"/>
  <c r="L110" i="1"/>
  <c r="I110" i="1"/>
  <c r="F110" i="1"/>
  <c r="N109" i="1"/>
  <c r="M109" i="1"/>
  <c r="L109" i="1"/>
  <c r="I109" i="1"/>
  <c r="F109" i="1"/>
  <c r="N108" i="1"/>
  <c r="M108" i="1"/>
  <c r="L108" i="1"/>
  <c r="I108" i="1"/>
  <c r="F108" i="1"/>
  <c r="N107" i="1"/>
  <c r="M107" i="1"/>
  <c r="L107" i="1"/>
  <c r="F107" i="1"/>
  <c r="N106" i="1"/>
  <c r="M106" i="1"/>
  <c r="L106" i="1"/>
  <c r="I106" i="1"/>
  <c r="F106" i="1"/>
  <c r="N105" i="1"/>
  <c r="M105" i="1"/>
  <c r="L105" i="1"/>
  <c r="I105" i="1"/>
  <c r="F105" i="1"/>
  <c r="N104" i="1"/>
  <c r="M104" i="1"/>
  <c r="L104" i="1"/>
  <c r="I104" i="1"/>
  <c r="F104" i="1"/>
  <c r="K97" i="1"/>
  <c r="J97" i="1"/>
  <c r="H97" i="1"/>
  <c r="G97" i="1"/>
  <c r="E97" i="1"/>
  <c r="D97" i="1"/>
  <c r="D99" i="1" s="1"/>
  <c r="N96" i="1"/>
  <c r="M96" i="1"/>
  <c r="L96" i="1"/>
  <c r="I96" i="1"/>
  <c r="F96" i="1"/>
  <c r="N95" i="1"/>
  <c r="M95" i="1"/>
  <c r="L95" i="1"/>
  <c r="I95" i="1"/>
  <c r="F95" i="1"/>
  <c r="N94" i="1"/>
  <c r="M94" i="1"/>
  <c r="L94" i="1"/>
  <c r="I94" i="1"/>
  <c r="F94" i="1"/>
  <c r="N93" i="1"/>
  <c r="M93" i="1"/>
  <c r="L93" i="1"/>
  <c r="I93" i="1"/>
  <c r="F93" i="1"/>
  <c r="K90" i="1"/>
  <c r="J90" i="1"/>
  <c r="H90" i="1"/>
  <c r="G90" i="1"/>
  <c r="E90" i="1"/>
  <c r="N89" i="1"/>
  <c r="M89" i="1"/>
  <c r="L89" i="1"/>
  <c r="I89" i="1"/>
  <c r="F89" i="1"/>
  <c r="N88" i="1"/>
  <c r="M88" i="1"/>
  <c r="L88" i="1"/>
  <c r="I88" i="1"/>
  <c r="F88" i="1"/>
  <c r="N87" i="1"/>
  <c r="M87" i="1"/>
  <c r="L87" i="1"/>
  <c r="I87" i="1"/>
  <c r="F87" i="1"/>
  <c r="N86" i="1"/>
  <c r="M86" i="1"/>
  <c r="L86" i="1"/>
  <c r="I86" i="1"/>
  <c r="F86" i="1"/>
  <c r="N85" i="1"/>
  <c r="M85" i="1"/>
  <c r="L85" i="1"/>
  <c r="I85" i="1"/>
  <c r="F85" i="1"/>
  <c r="N84" i="1"/>
  <c r="M84" i="1"/>
  <c r="L84" i="1"/>
  <c r="I84" i="1"/>
  <c r="F84" i="1"/>
  <c r="N83" i="1"/>
  <c r="M83" i="1"/>
  <c r="L83" i="1"/>
  <c r="I83" i="1"/>
  <c r="F83" i="1"/>
  <c r="N82" i="1"/>
  <c r="M82" i="1"/>
  <c r="L82" i="1"/>
  <c r="I82" i="1"/>
  <c r="F82" i="1"/>
  <c r="N81" i="1"/>
  <c r="M81" i="1"/>
  <c r="L81" i="1"/>
  <c r="I81" i="1"/>
  <c r="F81" i="1"/>
  <c r="J74" i="1"/>
  <c r="H74" i="1"/>
  <c r="G74" i="1"/>
  <c r="L72" i="1"/>
  <c r="I72" i="1"/>
  <c r="F72" i="1"/>
  <c r="L70" i="1"/>
  <c r="I70" i="1"/>
  <c r="F70" i="1"/>
  <c r="L69" i="1"/>
  <c r="I69" i="1"/>
  <c r="F69" i="1"/>
  <c r="K60" i="1"/>
  <c r="K76" i="1" s="1"/>
  <c r="J60" i="1"/>
  <c r="H60" i="1"/>
  <c r="G60" i="1"/>
  <c r="E60" i="1"/>
  <c r="E76" i="1" s="1"/>
  <c r="D60" i="1"/>
  <c r="D76" i="1" s="1"/>
  <c r="N59" i="1"/>
  <c r="M59" i="1"/>
  <c r="L59" i="1"/>
  <c r="F59" i="1"/>
  <c r="N58" i="1"/>
  <c r="M58" i="1"/>
  <c r="L58" i="1"/>
  <c r="I58" i="1"/>
  <c r="F58" i="1"/>
  <c r="N57" i="1"/>
  <c r="M57" i="1"/>
  <c r="L57" i="1"/>
  <c r="I57" i="1"/>
  <c r="F57" i="1"/>
  <c r="N56" i="1"/>
  <c r="M56" i="1"/>
  <c r="L56" i="1"/>
  <c r="I56" i="1"/>
  <c r="F56" i="1"/>
  <c r="K49" i="1"/>
  <c r="J49" i="1"/>
  <c r="H49" i="1"/>
  <c r="G49" i="1"/>
  <c r="E49" i="1"/>
  <c r="D49" i="1"/>
  <c r="N48" i="1"/>
  <c r="N49" i="1" s="1"/>
  <c r="M48" i="1"/>
  <c r="M49" i="1" s="1"/>
  <c r="L48" i="1"/>
  <c r="L49" i="1" s="1"/>
  <c r="I48" i="1"/>
  <c r="I49" i="1" s="1"/>
  <c r="F48" i="1"/>
  <c r="F49" i="1" s="1"/>
  <c r="K45" i="1"/>
  <c r="J45" i="1"/>
  <c r="H45" i="1"/>
  <c r="G45" i="1"/>
  <c r="E45" i="1"/>
  <c r="D45" i="1"/>
  <c r="N44" i="1"/>
  <c r="L44" i="1"/>
  <c r="I44" i="1"/>
  <c r="F44" i="1"/>
  <c r="N43" i="1"/>
  <c r="L43" i="1"/>
  <c r="I43" i="1"/>
  <c r="F43" i="1"/>
  <c r="N42" i="1"/>
  <c r="L42" i="1"/>
  <c r="I42" i="1"/>
  <c r="F42" i="1"/>
  <c r="N41" i="1"/>
  <c r="L41" i="1"/>
  <c r="I41" i="1"/>
  <c r="F41" i="1"/>
  <c r="N40" i="1"/>
  <c r="L40" i="1"/>
  <c r="I40" i="1"/>
  <c r="F40" i="1"/>
  <c r="N35" i="1"/>
  <c r="L35" i="1"/>
  <c r="I35" i="1"/>
  <c r="F35" i="1"/>
  <c r="N34" i="1"/>
  <c r="L34" i="1"/>
  <c r="I34" i="1"/>
  <c r="F34" i="1"/>
  <c r="N30" i="1"/>
  <c r="M30" i="1"/>
  <c r="L30" i="1"/>
  <c r="I30" i="1"/>
  <c r="F30" i="1"/>
  <c r="N29" i="1"/>
  <c r="M29" i="1"/>
  <c r="L29" i="1"/>
  <c r="I29" i="1"/>
  <c r="F29" i="1"/>
  <c r="N28" i="1"/>
  <c r="M28" i="1"/>
  <c r="L28" i="1"/>
  <c r="I28" i="1"/>
  <c r="F28" i="1"/>
  <c r="N27" i="1"/>
  <c r="M27" i="1"/>
  <c r="L27" i="1"/>
  <c r="I27" i="1"/>
  <c r="F27" i="1"/>
  <c r="N26" i="1"/>
  <c r="M26" i="1"/>
  <c r="L26" i="1"/>
  <c r="I26" i="1"/>
  <c r="F26" i="1"/>
  <c r="N25" i="1"/>
  <c r="M25" i="1"/>
  <c r="L25" i="1"/>
  <c r="I25" i="1"/>
  <c r="F25" i="1"/>
  <c r="N23" i="1"/>
  <c r="M23" i="1"/>
  <c r="L23" i="1"/>
  <c r="I23" i="1"/>
  <c r="F23" i="1"/>
  <c r="N22" i="1"/>
  <c r="M22" i="1"/>
  <c r="L22" i="1"/>
  <c r="I22" i="1"/>
  <c r="F22" i="1"/>
  <c r="N21" i="1"/>
  <c r="M21" i="1"/>
  <c r="L21" i="1"/>
  <c r="I21" i="1"/>
  <c r="F21" i="1"/>
  <c r="N20" i="1"/>
  <c r="M20" i="1"/>
  <c r="L20" i="1"/>
  <c r="I20" i="1"/>
  <c r="F20" i="1"/>
  <c r="N19" i="1"/>
  <c r="M19" i="1"/>
  <c r="L19" i="1"/>
  <c r="I19" i="1"/>
  <c r="F19" i="1"/>
  <c r="N18" i="1"/>
  <c r="M18" i="1"/>
  <c r="L18" i="1"/>
  <c r="I18" i="1"/>
  <c r="F18" i="1"/>
  <c r="N17" i="1"/>
  <c r="M17" i="1"/>
  <c r="L17" i="1"/>
  <c r="I17" i="1"/>
  <c r="F17" i="1"/>
  <c r="O149" i="3" l="1"/>
  <c r="O231" i="2"/>
  <c r="D302" i="1"/>
  <c r="D314" i="1" s="1"/>
  <c r="K302" i="1"/>
  <c r="K314" i="1" s="1"/>
  <c r="G302" i="1"/>
  <c r="G314" i="1" s="1"/>
  <c r="J302" i="1"/>
  <c r="J314" i="1" s="1"/>
  <c r="E302" i="1"/>
  <c r="E314" i="1" s="1"/>
  <c r="H302" i="1"/>
  <c r="H314" i="1" s="1"/>
  <c r="E147" i="1"/>
  <c r="K147" i="1"/>
  <c r="H147" i="1"/>
  <c r="G130" i="1"/>
  <c r="D147" i="1"/>
  <c r="J147" i="1"/>
  <c r="D130" i="1"/>
  <c r="J130" i="1"/>
  <c r="G147" i="1"/>
  <c r="H130" i="1"/>
  <c r="E130" i="1"/>
  <c r="K130" i="1"/>
  <c r="K99" i="1"/>
  <c r="E99" i="1"/>
  <c r="G99" i="1"/>
  <c r="J99" i="1"/>
  <c r="H99" i="1"/>
  <c r="H76" i="1"/>
  <c r="J76" i="1"/>
  <c r="G76" i="1"/>
  <c r="D51" i="1"/>
  <c r="J51" i="1"/>
  <c r="K51" i="1"/>
  <c r="E51" i="1"/>
  <c r="G51" i="1"/>
  <c r="H51" i="1"/>
  <c r="L90" i="1"/>
  <c r="F90" i="1"/>
  <c r="I119" i="1"/>
  <c r="M119" i="1"/>
  <c r="L119" i="1"/>
  <c r="N119" i="1"/>
  <c r="O272" i="1"/>
  <c r="O83" i="1"/>
  <c r="O87" i="1"/>
  <c r="M233" i="1"/>
  <c r="O203" i="1"/>
  <c r="O44" i="1"/>
  <c r="O125" i="1"/>
  <c r="O26" i="1"/>
  <c r="O126" i="1"/>
  <c r="O42" i="1"/>
  <c r="O94" i="1"/>
  <c r="O153" i="1"/>
  <c r="D169" i="1"/>
  <c r="F233" i="1"/>
  <c r="I164" i="1"/>
  <c r="O25" i="1"/>
  <c r="O28" i="1"/>
  <c r="O122" i="1"/>
  <c r="O152" i="1"/>
  <c r="L233" i="1"/>
  <c r="E233" i="1"/>
  <c r="K233" i="1"/>
  <c r="O19" i="1"/>
  <c r="O40" i="1"/>
  <c r="O43" i="1"/>
  <c r="O124" i="1"/>
  <c r="O137" i="1"/>
  <c r="O163" i="1"/>
  <c r="O175" i="1"/>
  <c r="F183" i="1"/>
  <c r="F185" i="1" s="1"/>
  <c r="N183" i="1"/>
  <c r="N185" i="1" s="1"/>
  <c r="O182" i="1"/>
  <c r="O212" i="1"/>
  <c r="I233" i="1"/>
  <c r="O41" i="1"/>
  <c r="O104" i="1"/>
  <c r="O108" i="1"/>
  <c r="O113" i="1"/>
  <c r="O115" i="1"/>
  <c r="H169" i="1"/>
  <c r="O21" i="1"/>
  <c r="O27" i="1"/>
  <c r="O30" i="1"/>
  <c r="O34" i="1"/>
  <c r="O109" i="1"/>
  <c r="O154" i="1"/>
  <c r="F97" i="1"/>
  <c r="O93" i="1"/>
  <c r="O96" i="1"/>
  <c r="O111" i="1"/>
  <c r="J169" i="1"/>
  <c r="L198" i="1"/>
  <c r="F205" i="1"/>
  <c r="N205" i="1"/>
  <c r="M214" i="1"/>
  <c r="M216" i="1" s="1"/>
  <c r="F267" i="1"/>
  <c r="N267" i="1"/>
  <c r="I275" i="1"/>
  <c r="O20" i="1"/>
  <c r="O86" i="1"/>
  <c r="O106" i="1"/>
  <c r="L128" i="1"/>
  <c r="O123" i="1"/>
  <c r="L138" i="1"/>
  <c r="L147" i="1" s="1"/>
  <c r="F156" i="1"/>
  <c r="N156" i="1"/>
  <c r="L183" i="1"/>
  <c r="L185" i="1" s="1"/>
  <c r="O204" i="1"/>
  <c r="O210" i="1"/>
  <c r="L267" i="1"/>
  <c r="L275" i="1"/>
  <c r="O274" i="1"/>
  <c r="O280" i="1"/>
  <c r="O281" i="1" s="1"/>
  <c r="M45" i="1"/>
  <c r="O35" i="1"/>
  <c r="I60" i="1"/>
  <c r="O58" i="1"/>
  <c r="O112" i="1"/>
  <c r="O114" i="1"/>
  <c r="O117" i="1"/>
  <c r="M138" i="1"/>
  <c r="M147" i="1" s="1"/>
  <c r="M183" i="1"/>
  <c r="M185" i="1" s="1"/>
  <c r="O238" i="1"/>
  <c r="O239" i="1" s="1"/>
  <c r="M267" i="1"/>
  <c r="F45" i="1"/>
  <c r="N45" i="1"/>
  <c r="L60" i="1"/>
  <c r="I90" i="1"/>
  <c r="O82" i="1"/>
  <c r="O85" i="1"/>
  <c r="O89" i="1"/>
  <c r="I97" i="1"/>
  <c r="F138" i="1"/>
  <c r="F147" i="1" s="1"/>
  <c r="N138" i="1"/>
  <c r="N147" i="1" s="1"/>
  <c r="E169" i="1"/>
  <c r="K169" i="1"/>
  <c r="M164" i="1"/>
  <c r="I176" i="1"/>
  <c r="M198" i="1"/>
  <c r="N198" i="1"/>
  <c r="O194" i="1"/>
  <c r="I205" i="1"/>
  <c r="F214" i="1"/>
  <c r="F216" i="1" s="1"/>
  <c r="O211" i="1"/>
  <c r="G233" i="1"/>
  <c r="O231" i="1"/>
  <c r="O232" i="1" s="1"/>
  <c r="H233" i="1"/>
  <c r="M275" i="1"/>
  <c r="O23" i="1"/>
  <c r="I45" i="1"/>
  <c r="M60" i="1"/>
  <c r="M76" i="1" s="1"/>
  <c r="F60" i="1"/>
  <c r="N60" i="1"/>
  <c r="N76" i="1" s="1"/>
  <c r="O95" i="1"/>
  <c r="O118" i="1"/>
  <c r="F128" i="1"/>
  <c r="N128" i="1"/>
  <c r="O135" i="1"/>
  <c r="O136" i="1"/>
  <c r="O145" i="1"/>
  <c r="O146" i="1" s="1"/>
  <c r="L156" i="1"/>
  <c r="G169" i="1"/>
  <c r="F164" i="1"/>
  <c r="N164" i="1"/>
  <c r="L176" i="1"/>
  <c r="I183" i="1"/>
  <c r="I185" i="1" s="1"/>
  <c r="O191" i="1"/>
  <c r="O195" i="1"/>
  <c r="L205" i="1"/>
  <c r="I214" i="1"/>
  <c r="I216" i="1" s="1"/>
  <c r="D233" i="1"/>
  <c r="O22" i="1"/>
  <c r="O29" i="1"/>
  <c r="L45" i="1"/>
  <c r="O57" i="1"/>
  <c r="M90" i="1"/>
  <c r="O84" i="1"/>
  <c r="O88" i="1"/>
  <c r="M97" i="1"/>
  <c r="O116" i="1"/>
  <c r="I128" i="1"/>
  <c r="O127" i="1"/>
  <c r="O141" i="1"/>
  <c r="O142" i="1" s="1"/>
  <c r="L164" i="1"/>
  <c r="O174" i="1"/>
  <c r="I198" i="1"/>
  <c r="O192" i="1"/>
  <c r="O196" i="1"/>
  <c r="J233" i="1"/>
  <c r="O253" i="1"/>
  <c r="O254" i="1" s="1"/>
  <c r="I267" i="1"/>
  <c r="I302" i="1" s="1"/>
  <c r="O273" i="1"/>
  <c r="O292" i="1"/>
  <c r="O293" i="1" s="1"/>
  <c r="O18" i="1"/>
  <c r="N97" i="1"/>
  <c r="O107" i="1"/>
  <c r="M128" i="1"/>
  <c r="I138" i="1"/>
  <c r="I147" i="1" s="1"/>
  <c r="I156" i="1"/>
  <c r="O17" i="1"/>
  <c r="O48" i="1"/>
  <c r="O49" i="1" s="1"/>
  <c r="L97" i="1"/>
  <c r="F119" i="1"/>
  <c r="O159" i="1"/>
  <c r="O160" i="1" s="1"/>
  <c r="F198" i="1"/>
  <c r="O59" i="1"/>
  <c r="N90" i="1"/>
  <c r="O105" i="1"/>
  <c r="O110" i="1"/>
  <c r="M156" i="1"/>
  <c r="L214" i="1"/>
  <c r="L216" i="1" s="1"/>
  <c r="F275" i="1"/>
  <c r="N275" i="1"/>
  <c r="F176" i="1"/>
  <c r="N176" i="1"/>
  <c r="O213" i="1"/>
  <c r="O56" i="1"/>
  <c r="O81" i="1"/>
  <c r="O193" i="1"/>
  <c r="O197" i="1"/>
  <c r="N214" i="1"/>
  <c r="N216" i="1" s="1"/>
  <c r="O266" i="1"/>
  <c r="M176" i="1"/>
  <c r="O181" i="1"/>
  <c r="M205" i="1"/>
  <c r="O227" i="1"/>
  <c r="O228" i="1" s="1"/>
  <c r="M239" i="1"/>
  <c r="O247" i="1"/>
  <c r="O248" i="1" s="1"/>
  <c r="M254" i="1"/>
  <c r="O259" i="1"/>
  <c r="O260" i="1" s="1"/>
  <c r="O286" i="1"/>
  <c r="O287" i="1" s="1"/>
  <c r="N232" i="1"/>
  <c r="N233" i="1" s="1"/>
  <c r="O190" i="1"/>
  <c r="O265" i="1"/>
  <c r="M302" i="1" l="1"/>
  <c r="M314" i="1" s="1"/>
  <c r="F302" i="1"/>
  <c r="F314" i="1" s="1"/>
  <c r="L302" i="1"/>
  <c r="L314" i="1" s="1"/>
  <c r="N302" i="1"/>
  <c r="N314" i="1" s="1"/>
  <c r="E241" i="1"/>
  <c r="E312" i="1" s="1"/>
  <c r="E318" i="1" s="1"/>
  <c r="H241" i="1"/>
  <c r="H312" i="1" s="1"/>
  <c r="H318" i="1" s="1"/>
  <c r="J241" i="1"/>
  <c r="J312" i="1" s="1"/>
  <c r="J318" i="1" s="1"/>
  <c r="K241" i="1"/>
  <c r="K312" i="1" s="1"/>
  <c r="K318" i="1" s="1"/>
  <c r="G241" i="1"/>
  <c r="G312" i="1" s="1"/>
  <c r="G318" i="1" s="1"/>
  <c r="D241" i="1"/>
  <c r="D312" i="1" s="1"/>
  <c r="D318" i="1" s="1"/>
  <c r="F130" i="1"/>
  <c r="N130" i="1"/>
  <c r="L130" i="1"/>
  <c r="M130" i="1"/>
  <c r="I130" i="1"/>
  <c r="M99" i="1"/>
  <c r="I99" i="1"/>
  <c r="F99" i="1"/>
  <c r="L99" i="1"/>
  <c r="N99" i="1"/>
  <c r="F76" i="1"/>
  <c r="M51" i="1"/>
  <c r="L51" i="1"/>
  <c r="L76" i="1"/>
  <c r="I76" i="1"/>
  <c r="F51" i="1"/>
  <c r="N51" i="1"/>
  <c r="I51" i="1"/>
  <c r="O176" i="1"/>
  <c r="O45" i="1"/>
  <c r="O90" i="1"/>
  <c r="O60" i="1"/>
  <c r="O119" i="1"/>
  <c r="O267" i="1"/>
  <c r="O275" i="1"/>
  <c r="I314" i="1"/>
  <c r="O233" i="1"/>
  <c r="O183" i="1"/>
  <c r="O185" i="1" s="1"/>
  <c r="O164" i="1"/>
  <c r="O156" i="1"/>
  <c r="I169" i="1"/>
  <c r="F169" i="1"/>
  <c r="O214" i="1"/>
  <c r="O216" i="1" s="1"/>
  <c r="O205" i="1"/>
  <c r="O97" i="1"/>
  <c r="L169" i="1"/>
  <c r="N169" i="1"/>
  <c r="M169" i="1"/>
  <c r="O128" i="1"/>
  <c r="O138" i="1"/>
  <c r="O147" i="1" s="1"/>
  <c r="O198" i="1"/>
  <c r="O302" i="1" l="1"/>
  <c r="I241" i="1"/>
  <c r="I312" i="1" s="1"/>
  <c r="I318" i="1" s="1"/>
  <c r="N241" i="1"/>
  <c r="N312" i="1" s="1"/>
  <c r="N318" i="1" s="1"/>
  <c r="L241" i="1"/>
  <c r="L312" i="1" s="1"/>
  <c r="L318" i="1" s="1"/>
  <c r="F241" i="1"/>
  <c r="F312" i="1" s="1"/>
  <c r="F318" i="1" s="1"/>
  <c r="M241" i="1"/>
  <c r="M312" i="1" s="1"/>
  <c r="M318" i="1" s="1"/>
  <c r="O130" i="1"/>
  <c r="O99" i="1"/>
  <c r="O169" i="1"/>
  <c r="O76" i="1"/>
  <c r="O51" i="1"/>
  <c r="O241" i="1" l="1"/>
  <c r="O312" i="1" s="1"/>
  <c r="O318" i="1" s="1"/>
</calcChain>
</file>

<file path=xl/sharedStrings.xml><?xml version="1.0" encoding="utf-8"?>
<sst xmlns="http://schemas.openxmlformats.org/spreadsheetml/2006/main" count="2351" uniqueCount="214">
  <si>
    <t>INFORME DE MATRÍCULA</t>
  </si>
  <si>
    <t xml:space="preserve"> </t>
  </si>
  <si>
    <t>Informe Reportado del Semestre</t>
  </si>
  <si>
    <t>Informe Trimestral Reportado</t>
  </si>
  <si>
    <t>1°</t>
  </si>
  <si>
    <t>2°</t>
  </si>
  <si>
    <t>3°</t>
  </si>
  <si>
    <t>4°</t>
  </si>
  <si>
    <t>MODALIDAD  ESCOLARIZADA</t>
  </si>
  <si>
    <t>NOMBRE DEL CAMPUS:  I</t>
  </si>
  <si>
    <t xml:space="preserve">MATRÍCULA </t>
  </si>
  <si>
    <t>NIVEL</t>
  </si>
  <si>
    <t xml:space="preserve">ESCUELA / FACULTAD / CENTRO 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</si>
  <si>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</si>
  <si>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</si>
  <si>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</si>
  <si>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</si>
  <si>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</si>
  <si>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</si>
  <si>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</si>
  <si>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</si>
  <si>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</si>
  <si>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 xml:space="preserve">Tuxtla Gutiérrez </t>
  </si>
  <si>
    <t>LICENCIATURA EN SISTEMAS COMPUTACIONALES</t>
  </si>
  <si>
    <t>LICENCIATURA EN DANZA</t>
  </si>
  <si>
    <t>LICENCIATURA EN ARQUITECTURA</t>
  </si>
  <si>
    <t>TOTAL</t>
  </si>
  <si>
    <t>MAESTRÍA</t>
  </si>
  <si>
    <t>ESCUELA / FACULTAD / CENTRO /</t>
  </si>
  <si>
    <t>ESPECIALIDAD</t>
  </si>
  <si>
    <t>DOCTORADO</t>
  </si>
  <si>
    <t>TOTAL DEL CAMPUS</t>
  </si>
  <si>
    <t>NOMBRE DEL CAMPUS: II</t>
  </si>
  <si>
    <t>LICENCIATURA EN MEDICINA VETERINARIA Y ZOOTECNIA</t>
  </si>
  <si>
    <t>Pichucalco</t>
  </si>
  <si>
    <t>ESPECIALIDAD EN GINECO - OBSTETRICIA</t>
  </si>
  <si>
    <t>NOMBRE DEL CAMPUS: III</t>
  </si>
  <si>
    <t>LICENCIATURA EN DERECHO</t>
  </si>
  <si>
    <t>Palenque</t>
  </si>
  <si>
    <t>Tapachula</t>
  </si>
  <si>
    <t>LICENCIATURA EN HISTORIA</t>
  </si>
  <si>
    <t>NOMBRE DEL CAMPUS: IV</t>
  </si>
  <si>
    <t>LICENCIATURA EN AGRONEGOCIOS</t>
  </si>
  <si>
    <t>LICENCIATURA EN COMERCIO INTERNACIONAL</t>
  </si>
  <si>
    <t>Huehuetán</t>
  </si>
  <si>
    <t>Ocozocoautla</t>
  </si>
  <si>
    <t>LICENCIATURA DE INGENIERO EN SISTEMAS COSTEROS</t>
  </si>
  <si>
    <t>NOMBRE DEL CAMPUS: V</t>
  </si>
  <si>
    <t>Villaflores</t>
  </si>
  <si>
    <t>LICENCIATURA EN INGENIERO EN DESARROLLO AGROAMBIENTAL</t>
  </si>
  <si>
    <t xml:space="preserve">Villaflores </t>
  </si>
  <si>
    <t>DOCTORADO EN CIENCIAS AGROPECUARIAS Y SUSTENTABILIDAD</t>
  </si>
  <si>
    <t>NOMBRE DEL CAMPUS: VI</t>
  </si>
  <si>
    <t>LICENCIATURA EN LENGUA Y LITERATURA HISPANOAMERICANAS</t>
  </si>
  <si>
    <t>ESPECIALIDAD EN PROCESOS CULTURALES LECTO-ESCRITORES</t>
  </si>
  <si>
    <t>Tuxtla Gutiérrez</t>
  </si>
  <si>
    <t>NOMBRE DEL CAMPUS: VII</t>
  </si>
  <si>
    <t>NOMBRE DEL CAMPUS: VIII</t>
  </si>
  <si>
    <t>Comitán</t>
  </si>
  <si>
    <t xml:space="preserve">Comitán </t>
  </si>
  <si>
    <t>NOMBRE DEL CAMPUS: IX</t>
  </si>
  <si>
    <t>Arriaga</t>
  </si>
  <si>
    <t>Tonalá</t>
  </si>
  <si>
    <t>Pijijiapan</t>
  </si>
  <si>
    <t>LICENCIATURA EN PUERICULTURA Y DESARROLLO INFANTIL</t>
  </si>
  <si>
    <t>Copainalá</t>
  </si>
  <si>
    <t>Catazajá</t>
  </si>
  <si>
    <t>MAESTRIA</t>
  </si>
  <si>
    <t xml:space="preserve">TOTAL </t>
  </si>
  <si>
    <t>DOCTORADO EN DERECHO</t>
  </si>
  <si>
    <t>LICENCIATURA EN CAFICULTURA</t>
  </si>
  <si>
    <t>Angel Albino Corzo</t>
  </si>
  <si>
    <t>TOTAL DE ESCOLARIZADA</t>
  </si>
  <si>
    <t>MODALIDAD NO ESCOLARIZADA</t>
  </si>
  <si>
    <t>NOMBRE DEL CAMPUS: I</t>
  </si>
  <si>
    <t>LICENCIATURA EN SEGURIDAD ALIMENTARIA</t>
  </si>
  <si>
    <t>LICENCIATURA EN DESARROLLO MUNICIPAL Y GOBERNABILIDAD</t>
  </si>
  <si>
    <t>LICENCIATURA EN GERENCIA SOCIAL</t>
  </si>
  <si>
    <t>LICENCIATURA EN DERECHOS HUMANOS</t>
  </si>
  <si>
    <t>TOTAL DE NO ESCOLARIZADA</t>
  </si>
  <si>
    <t>TOTAL MATRÍCULA INSTITUCIÓN</t>
  </si>
  <si>
    <t>MTRO. GABRIEL CASTELLANOS DE LA TORRE</t>
  </si>
  <si>
    <t>MTRA. GUADALUPE GUILLÉN DÍAZ</t>
  </si>
  <si>
    <t>_________________________________</t>
  </si>
  <si>
    <t>DIRECTOR DE SERVICIOS ESCOLARES</t>
  </si>
  <si>
    <t>DEPARTAMENTO DE CONTROL ESCOLAR</t>
  </si>
  <si>
    <t>NOMBRE DEL CAMPUS: ESCUELA DE ESTUDIOS AGROPECUARIOS MEZCALAPA</t>
  </si>
  <si>
    <t>NOMBRE DEL CAMPUS: FACULTAD MAYA DE ESTUDIOS AGROPECUARIOS</t>
  </si>
  <si>
    <t>NOMBRE DEL CAMPUS:  INSTITUTO DE INVESTIGACIONES JURIDICAS</t>
  </si>
  <si>
    <t>NOMBRE DEL CAMPUS:  CENTRO UNIVERSIDAD EMPRESA</t>
  </si>
  <si>
    <t>NOMBRE DEL CAMPUS: COORDINACION DE LA LICENCIATURA EN CAFICULTURA</t>
  </si>
  <si>
    <t>NOMBRE DEL CAMPUS:  FACULTAD MAYA DE ESTUDIOS AGROPECUARIOS</t>
  </si>
  <si>
    <t>NOMBRE DEL CAMPUS:  CENTRO DE ESTUDIOS PARA EL DESARROLLO MUNICIPAL Y POLITICAS PUBLICAS</t>
  </si>
  <si>
    <t>NOMBRE DEL CAMPUS:   INSTITUTO DE INVESTIGACIONES JURIDICAS</t>
  </si>
  <si>
    <t>NOMBRE DEL CAMPUS:  CENTRO DE ESTUDIOS PARA LA CONSTRUCCION DE CIUDADANIA Y LA SEGURIDAD</t>
  </si>
  <si>
    <t>MAESTRÍA EN CIENCIAS EN PRODUCCIÓN AGROPECUARIA TROPICAL</t>
  </si>
  <si>
    <t>MAESTRÍA EN ADMINISTRACIÓN CON TERMINAL EN DIRECCIÓN DE NEGOCIOS</t>
  </si>
  <si>
    <r>
      <t xml:space="preserve">NOMBRE DE LA INSTITUCION : </t>
    </r>
    <r>
      <rPr>
        <b/>
        <sz val="8"/>
        <color theme="1"/>
        <rFont val="Calibri"/>
        <family val="2"/>
      </rPr>
      <t>UNIVERSIDAD AUTÓNOMA DE CHIAPAS</t>
    </r>
  </si>
  <si>
    <t>NOMBRE DEL CAMPUS:  ESCUELA DE SISTEMAS ALIMENTARIOS</t>
  </si>
  <si>
    <t>Centro de Estudios para el Arte y la Cultura</t>
  </si>
  <si>
    <t>Facultad de Contaduría y Administración, Campus I</t>
  </si>
  <si>
    <t>Facultad de Lenguas, Campus Tuxtla</t>
  </si>
  <si>
    <t>Facultad de Ingeniería, Campus I</t>
  </si>
  <si>
    <t>Facultad de Arquitectura, Campus I</t>
  </si>
  <si>
    <t>Facultad de Ciencias en Física y Matemáticas</t>
  </si>
  <si>
    <t>Facultad de Medicina Humana "Dr. Manuel Velasco Suárez", Campus II</t>
  </si>
  <si>
    <t>Facultad de Medicina Veterinaria y Zootecnia, Campus II</t>
  </si>
  <si>
    <t>Escuela de Lenguas, Campus San Cristóbal de las Casas</t>
  </si>
  <si>
    <t>Escuela de Gestión y Autodesarrollo Indígena</t>
  </si>
  <si>
    <t>Facultad de Derecho, Campus III</t>
  </si>
  <si>
    <t>Facultad de Ciencias Sociales, Campus III</t>
  </si>
  <si>
    <t>Instituto de Estudios Indígenas</t>
  </si>
  <si>
    <t>Escuela de Lenguas, Campus Tapachula</t>
  </si>
  <si>
    <t>Facultad de Ciencias de la Administración, Campus IV</t>
  </si>
  <si>
    <t>Facultad de Medicina Humana "Dr. Manuel Velasco Suárez", Campus IV</t>
  </si>
  <si>
    <t>Facultad de Negocios, Campus IV</t>
  </si>
  <si>
    <t>Facultad de Ciencias Agrícolas, Campus IV</t>
  </si>
  <si>
    <t>Facultad de Ciencias Químicas, Campus IV</t>
  </si>
  <si>
    <t>Escuela de Ciencias Químicas</t>
  </si>
  <si>
    <t>Coordinacion de la Licenciatura en Ingeniería en Sistemas Costeros</t>
  </si>
  <si>
    <t>Instituto de Biociencias</t>
  </si>
  <si>
    <t xml:space="preserve">Escuela de Humanidades, Campus IV </t>
  </si>
  <si>
    <t>Facultad de Ciencias Agronómicas, Campus V</t>
  </si>
  <si>
    <t>Facultad de Humanidades, Campus VI</t>
  </si>
  <si>
    <t>Escuela de Contaduría y Administración, Campus VII</t>
  </si>
  <si>
    <t>Facultad de Ciencias Administrativas, Campus VIII</t>
  </si>
  <si>
    <t>Escuela de Ciencias Administrativas, Campus IX</t>
  </si>
  <si>
    <t>Escuela de Ciencias y Procesos Agropecuarios Industriales, Istmo-Costa, Campus IX</t>
  </si>
  <si>
    <t>Escuela de Ciencias Administrativas Istmo-Costa, Campus IX</t>
  </si>
  <si>
    <t>Escuela de Humanidades, Campus IX</t>
  </si>
  <si>
    <t>Escuela de Estudios Agropecuarios Mezcalapa</t>
  </si>
  <si>
    <t>Facultad Maya de Estudios Agropecuarios</t>
  </si>
  <si>
    <t>Instituto de Investigaciones Jurídicas</t>
  </si>
  <si>
    <t>Centro Universidad Empresa</t>
  </si>
  <si>
    <t>Coordinación de la Licenciatura en Caficultura</t>
  </si>
  <si>
    <t>Escuela de Sistemas Alimentarios</t>
  </si>
  <si>
    <t>LICENCIATURA EN GESTIÓN PARA EL DESARROLLO Y LA DIVERSIDAD</t>
  </si>
  <si>
    <t>ESPECIALIDAD EN DIDÁCTICA DE LAS MATEMÁTICAS</t>
  </si>
  <si>
    <t>LICENCIATURA EN ADMINISTRACIÓN</t>
  </si>
  <si>
    <t>LICENCIATURA EN CONTADURÍA</t>
  </si>
  <si>
    <t>LICENCIATURA EN LA ENSEÑANZA DEL INGLÉS</t>
  </si>
  <si>
    <t>LICENCIATURA EN INGENIERÍA CIVIL</t>
  </si>
  <si>
    <t>LICENCIATURA EN FÍSICA</t>
  </si>
  <si>
    <t>LICENCIATURA EN MATEMÁTICAS APLICADAS</t>
  </si>
  <si>
    <t>LICENCIATURA EN GERONTOLOGÍA</t>
  </si>
  <si>
    <t>LICENCIATURA EN MÉDICO CIRUJANO</t>
  </si>
  <si>
    <t>LICENCIATURA EN ANTROPOLOGÍA SOCIAL</t>
  </si>
  <si>
    <t>LICENCIATURA EN ECONOMÍA</t>
  </si>
  <si>
    <t>LICENCIATURA EN SOCIOLOGÍA</t>
  </si>
  <si>
    <t>MAESTRÍA EN DESARROLLO LOCAL</t>
  </si>
  <si>
    <t>MAESTRÍA EN HISTORIA</t>
  </si>
  <si>
    <t>LICENCIATURA EN INGENIERO AGRÓNOMO</t>
  </si>
  <si>
    <t>LICENCIATURA EN INGENIERO BIOTECNÓLOGO</t>
  </si>
  <si>
    <t>LICENCIATURA EN PEDAGOGÍA</t>
  </si>
  <si>
    <t>MAESTRIA EN ADMINISTRACIÓN TERMINAL EN PERSONAL</t>
  </si>
  <si>
    <t>MAESTRIA EN ADMINISTRACIÓN TERMINAL EN FINANZAS</t>
  </si>
  <si>
    <t>LICENCIATURA EN INGLÉS</t>
  </si>
  <si>
    <t>LICENCIATURA EN GESTIÓN DE LA MICRO, PEQUEÑA Y MEDIANA EMPRESA</t>
  </si>
  <si>
    <t>LICENCIATURA EN GESTIÓN TURÍSTICA</t>
  </si>
  <si>
    <t>LICENCIATURA EN INGENIERÍA EN DESARROLLO Y TECNOLOGÍAS DE SOFTWARE</t>
  </si>
  <si>
    <t>LICENCIATURA EN MATEMÁTICAS</t>
  </si>
  <si>
    <t>LICENCIATURA EN INGENIERÍA FÍSICA</t>
  </si>
  <si>
    <t>MAESTRÍA EN ADMINISTRACIÓN CON TERMINAL EN FINANZAS</t>
  </si>
  <si>
    <t>MAESTRÍA EN ESTUDIOS FISCALES</t>
  </si>
  <si>
    <t>MAESTRÍA EN INGENIERÍA CON FORMACIÓN EN CONSTRUCCIÓN</t>
  </si>
  <si>
    <t>MAESTRÍA EN DIDÁCTICA DE LAS LENGUAS</t>
  </si>
  <si>
    <t>MAESTRÍA EN CIENCIAS MATEMÁTICAS</t>
  </si>
  <si>
    <t>MAESTRÍA EN CIENCIAS FÍSICAS</t>
  </si>
  <si>
    <t>LICENCIATURA EN GESTIÓN Y AUTODESARROLLO INDÍGENA</t>
  </si>
  <si>
    <t>MAESTRÍA EN DERECHO CONSTITUCIONAL Y AMPARO</t>
  </si>
  <si>
    <t>MAESTRíA EN ESTUDIOS SOBRE DIVERSIDAD CULTURAL Y ESPACIOS SOCIALES</t>
  </si>
  <si>
    <t>LICENCIATURA EN INGENIERÍA FORESTAL</t>
  </si>
  <si>
    <t>LICENCIATURA EN QUÍMICO FARMACOBIÓLOGO</t>
  </si>
  <si>
    <t>MAESTRÍA EN CIENCIAS EN BIOQUÍMICA CLÍNICA</t>
  </si>
  <si>
    <t>MAESTRÍA EN BIOTECNOLOGÍA</t>
  </si>
  <si>
    <t>LICENCIATURA EN INGENIERO AGRÓNOMO EN GANADERÍA AMBIENTAL</t>
  </si>
  <si>
    <t>LICENCIATURA EN FILOSOFÍA</t>
  </si>
  <si>
    <t>LICENCIATURA EN COMUNICACIÓN</t>
  </si>
  <si>
    <t>MAESTRÍA EN ESTUDIOS CULTURALES</t>
  </si>
  <si>
    <t>LICENCIATURA EN INGENIERÍA AGROINDUSTRIAL</t>
  </si>
  <si>
    <t>MAESTRÍA EN DEFENSA DE LOS DERECHOS HUMANOS</t>
  </si>
  <si>
    <t>MAESTRÍA EN GESTIÓN PARA EL DESARROLLO</t>
  </si>
  <si>
    <t>LICENCIATURA EN TECNOLOGÍAS DE INFORMACIÓN Y COMUNICACIÓN APLICADAS A LA EDUCACIÓN</t>
  </si>
  <si>
    <t>LICENCIATURA EN ESTADÍSTICA Y SISTEMAS DE INFORMACIÓN</t>
  </si>
  <si>
    <t>MODALIDAD MIXTA</t>
  </si>
  <si>
    <t>TOTAL DE MIXTA</t>
  </si>
  <si>
    <t>FECHA DE CAPTURA: 08 DE ABRIL DE 2024</t>
  </si>
  <si>
    <t>TUDI</t>
  </si>
  <si>
    <t>ESPECIALIDAD EN ANATOMÍA PATOLÓGICA</t>
  </si>
  <si>
    <t>ESPECIALIDAD EN GINECOLOGÍA Y OBSTETRICIA</t>
  </si>
  <si>
    <t>ESPECIALIDAD EN MEDICINA DE URGENCIAS</t>
  </si>
  <si>
    <t xml:space="preserve">ESPECIALIDAD EN MEDICINA FAMILIAR </t>
  </si>
  <si>
    <t>ESPECIALIDAD EN SUBESPECIALIDAD EN NEONATOLOGÍA</t>
  </si>
  <si>
    <t xml:space="preserve">ESPECIALIDAD EN TRAUMATOLOGÍA Y ORTOPEDIA </t>
  </si>
  <si>
    <t>MAESTRÍA INTERINSTITUCIONAL EN DERECHOS HUMANOS</t>
  </si>
  <si>
    <t>Facultad de Medicina Veterinaria y Zootecnia C II, Extensión Pichucalco</t>
  </si>
  <si>
    <t>Facultad de Derecho, Campus III Extensión Palenque</t>
  </si>
  <si>
    <t>Facultad de Derecho, Campus III Extensión Tapachula</t>
  </si>
  <si>
    <t>San Cristóbal de las Casas</t>
  </si>
  <si>
    <t>NOMBRE DEL CAMPUS: CENTRO DE ESTUDIOS PARA LA CONSTRUCCION DE CIUDADANíA Y LA SEGURIDAD</t>
  </si>
  <si>
    <t>Centro de Estudios para la Construcción de Ciudadanía y la Seguridad</t>
  </si>
  <si>
    <t>Facultad Maya de Estudios Agropecuarios, Extensión Tapachula</t>
  </si>
  <si>
    <t>Centro de Estudios para el Desarrollo Municipal y Políticas Públicas</t>
  </si>
  <si>
    <t>MAESTRÍA EN ADMINISTRACIÓN CON TERMINAL EN ADMINISTRACIÓN PÚBLICA</t>
  </si>
  <si>
    <t>MAESTRÍA EN ADMINISTRACIÓN CON TERMINAL EN PERSONAL</t>
  </si>
  <si>
    <t>MAESTRÍA EN ADMINISTRACIÓN CON TERMINAL EN TECNOLOGÍAS DE INFORMACIÓN</t>
  </si>
  <si>
    <t>MAESTRÍA EN ADMINISTRACIÓN CON TERMINAL EN MERCADOTÉCNIA</t>
  </si>
  <si>
    <t>ESPECIALIDAD EN ANESTESIOLOGÍA</t>
  </si>
  <si>
    <t>ESPECIALIDAD EN CIRUGÍA GENERAL</t>
  </si>
  <si>
    <t>ESPECIALIDAD EN MEDICINA INTERNA</t>
  </si>
  <si>
    <t>ESPECIALIDAD EN PEDIATRÍA</t>
  </si>
  <si>
    <t>DOCTORADO EN ESTUDIOS REGIONALES</t>
  </si>
  <si>
    <t>LICENCIATURA EN ADMINISTRACIÓN (PLAN EN LIQUIDACIÓN)</t>
  </si>
  <si>
    <t>LICENCIATURA EN INGENIERÍA CIVIL (PLAN EN LIQUIDACIÓN)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</si>
</sst>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5" fontId="3" fillId="0" borderId="6" xfId="0" applyNumberFormat="1" applyFont="1" applyFill="1" applyBorder="1" applyAlignment="1">
      <alignment horizontal="center" vertical="center" wrapText="1"/>
    </xf>
    <xf numFmtId="15" fontId="3" fillId="0" borderId="0" xfId="0" applyNumberFormat="1" applyFont="1" applyFill="1" applyAlignment="1">
      <alignment horizontal="center" vertical="center" wrapText="1"/>
    </xf>
    <xf numFmtId="15" fontId="3" fillId="0" borderId="0" xfId="0" applyNumberFormat="1" applyFont="1" applyFill="1" applyAlignment="1">
      <alignment horizontal="right" vertical="center" wrapText="1"/>
    </xf>
    <xf numFmtId="15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 vertical="center" wrapText="1"/>
    </xf>
    <xf numFmtId="0" fontId="6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5" fillId="0" borderId="0" xfId="0" applyFont="1" applyFill="1" applyAlignment="1">
      <alignment wrapText="1"/>
    </xf>
    <xf numFmtId="0" fontId="6" fillId="0" borderId="1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0" fillId="0" borderId="10" xfId="0" applyFill="1" applyBorder="1"/>
    <xf numFmtId="0" fontId="6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wrapText="1"/>
    </xf>
    <xf numFmtId="0" fontId="4" fillId="0" borderId="7" xfId="0" applyFont="1" applyFill="1" applyBorder="1"/>
    <xf numFmtId="0" fontId="4" fillId="0" borderId="8" xfId="0" applyFont="1" applyFill="1" applyBorder="1"/>
    <xf numFmtId="0" fontId="7" fillId="0" borderId="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15" fontId="3" fillId="0" borderId="6" xfId="0" applyNumberFormat="1" applyFont="1" applyFill="1" applyBorder="1" applyAlignment="1">
      <alignment horizontal="right" vertical="center" wrapText="1"/>
    </xf>
    <xf numFmtId="15" fontId="1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0" fontId="7" fillId="0" borderId="18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4" xfId="0" applyFont="1" applyFill="1" applyBorder="1"/>
    <xf numFmtId="0" fontId="3" fillId="0" borderId="6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wrapText="1"/>
    </xf>
    <xf numFmtId="0" fontId="7" fillId="0" borderId="33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8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right" wrapText="1"/>
    </xf>
    <xf numFmtId="0" fontId="7" fillId="0" borderId="31" xfId="0" applyFont="1" applyFill="1" applyBorder="1" applyAlignment="1">
      <alignment horizontal="right" wrapText="1"/>
    </xf>
    <xf numFmtId="0" fontId="7" fillId="0" borderId="32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wrapText="1"/>
    </xf>
    <xf numFmtId="0" fontId="7" fillId="0" borderId="14" xfId="0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right" wrapText="1"/>
    </xf>
    <xf numFmtId="0" fontId="11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/>
    </xf>
    <xf numFmtId="0" fontId="7" fillId="0" borderId="25" xfId="0" applyFont="1" applyFill="1" applyBorder="1" applyAlignment="1">
      <alignment horizontal="right" wrapText="1"/>
    </xf>
    <xf numFmtId="0" fontId="7" fillId="0" borderId="26" xfId="0" applyFont="1" applyFill="1" applyBorder="1" applyAlignment="1">
      <alignment horizontal="right" wrapText="1"/>
    </xf>
    <xf numFmtId="0" fontId="7" fillId="0" borderId="27" xfId="0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right" wrapText="1"/>
    </xf>
    <xf numFmtId="0" fontId="6" fillId="0" borderId="7" xfId="0" applyFont="1" applyFill="1" applyBorder="1" applyAlignment="1">
      <alignment horizontal="right" wrapText="1"/>
    </xf>
    <xf numFmtId="0" fontId="6" fillId="0" borderId="8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70485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3A05D7F-A601-49E8-8EC6-0E7BA1A34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66988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AC75B4E8-FAF4-4F25-AFBD-A20A62DFFD92}"/>
            </a:ext>
          </a:extLst>
        </xdr:cNvPr>
        <xdr:cNvSpPr txBox="1"/>
      </xdr:nvSpPr>
      <xdr:spPr>
        <a:xfrm>
          <a:off x="7343775" y="76200"/>
          <a:ext cx="44481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9CDC041F-7431-4A4C-A0B2-1553558F11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628650</xdr:colOff>
      <xdr:row>0</xdr:row>
      <xdr:rowOff>76200</xdr:rowOff>
    </xdr:from>
    <xdr:to>
      <xdr:col>0</xdr:col>
      <xdr:colOff>3427702</xdr:colOff>
      <xdr:row>4</xdr:row>
      <xdr:rowOff>7793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9AF74F55-002C-47DF-AF40-9D2D87C88B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628650" y="76200"/>
          <a:ext cx="27990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FE8368D8-F7C4-4375-80E8-F7B64C9B7EF2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5" name="image1.png">
          <a:extLst>
            <a:ext uri="{FF2B5EF4-FFF2-40B4-BE49-F238E27FC236}">
              <a16:creationId xmlns:a16="http://schemas.microsoft.com/office/drawing/2014/main" id="{7CEBE614-CE66-4FB0-9D1B-018D8A3460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6" name="Imagen 3" descr="Ver las imágenes de origen">
          <a:extLst>
            <a:ext uri="{FF2B5EF4-FFF2-40B4-BE49-F238E27FC236}">
              <a16:creationId xmlns:a16="http://schemas.microsoft.com/office/drawing/2014/main" id="{5C5E3718-A76C-46F1-BA2C-D60720FB8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7" name="CuadroTexto 4">
          <a:extLst>
            <a:ext uri="{FF2B5EF4-FFF2-40B4-BE49-F238E27FC236}">
              <a16:creationId xmlns:a16="http://schemas.microsoft.com/office/drawing/2014/main" id="{ADC752AB-EA3B-4DA2-B935-3BFAC033C868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F746841A-77DF-48E8-B1E2-C3E37E9BC7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581025</xdr:colOff>
      <xdr:row>0</xdr:row>
      <xdr:rowOff>142875</xdr:rowOff>
    </xdr:from>
    <xdr:to>
      <xdr:col>0</xdr:col>
      <xdr:colOff>3380077</xdr:colOff>
      <xdr:row>4</xdr:row>
      <xdr:rowOff>74468</xdr:rowOff>
    </xdr:to>
    <xdr:pic>
      <xdr:nvPicPr>
        <xdr:cNvPr id="3" name="Imagen 3" descr="Ver las imágenes de origen">
          <a:extLst>
            <a:ext uri="{FF2B5EF4-FFF2-40B4-BE49-F238E27FC236}">
              <a16:creationId xmlns:a16="http://schemas.microsoft.com/office/drawing/2014/main" id="{03A5018A-8527-4225-A443-389C51C9E9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581025" y="142875"/>
          <a:ext cx="27990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18B9CDE7-1D9E-42E4-8E3B-B8C69EF0A979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  <xdr:oneCellAnchor>
    <xdr:from>
      <xdr:col>0</xdr:col>
      <xdr:colOff>161925</xdr:colOff>
      <xdr:row>4</xdr:row>
      <xdr:rowOff>38100</xdr:rowOff>
    </xdr:from>
    <xdr:ext cx="657225" cy="476250"/>
    <xdr:pic>
      <xdr:nvPicPr>
        <xdr:cNvPr id="5" name="image1.png">
          <a:extLst>
            <a:ext uri="{FF2B5EF4-FFF2-40B4-BE49-F238E27FC236}">
              <a16:creationId xmlns:a16="http://schemas.microsoft.com/office/drawing/2014/main" id="{9E315096-7860-4CE2-ACF6-A0673592E9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685800"/>
          <a:ext cx="657225" cy="4762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95250</xdr:colOff>
      <xdr:row>0</xdr:row>
      <xdr:rowOff>38100</xdr:rowOff>
    </xdr:from>
    <xdr:to>
      <xdr:col>0</xdr:col>
      <xdr:colOff>2665702</xdr:colOff>
      <xdr:row>3</xdr:row>
      <xdr:rowOff>131618</xdr:rowOff>
    </xdr:to>
    <xdr:pic>
      <xdr:nvPicPr>
        <xdr:cNvPr id="6" name="Imagen 3" descr="Ver las imágenes de origen">
          <a:extLst>
            <a:ext uri="{FF2B5EF4-FFF2-40B4-BE49-F238E27FC236}">
              <a16:creationId xmlns:a16="http://schemas.microsoft.com/office/drawing/2014/main" id="{1E78424F-D788-46DD-9855-A7022D0C46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99" b="32159"/>
        <a:stretch/>
      </xdr:blipFill>
      <xdr:spPr bwMode="auto">
        <a:xfrm>
          <a:off x="95250" y="38100"/>
          <a:ext cx="2570452" cy="579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323850</xdr:colOff>
      <xdr:row>0</xdr:row>
      <xdr:rowOff>76200</xdr:rowOff>
    </xdr:from>
    <xdr:to>
      <xdr:col>14</xdr:col>
      <xdr:colOff>409575</xdr:colOff>
      <xdr:row>3</xdr:row>
      <xdr:rowOff>95250</xdr:rowOff>
    </xdr:to>
    <xdr:sp macro="" textlink="">
      <xdr:nvSpPr>
        <xdr:cNvPr id="7" name="CuadroTexto 4">
          <a:extLst>
            <a:ext uri="{FF2B5EF4-FFF2-40B4-BE49-F238E27FC236}">
              <a16:creationId xmlns:a16="http://schemas.microsoft.com/office/drawing/2014/main" id="{AF0269BA-5997-4588-B783-50FEBA85ED31}"/>
            </a:ext>
          </a:extLst>
        </xdr:cNvPr>
        <xdr:cNvSpPr txBox="1"/>
      </xdr:nvSpPr>
      <xdr:spPr>
        <a:xfrm>
          <a:off x="8953500" y="76200"/>
          <a:ext cx="4448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+mj-lt"/>
            </a:rPr>
            <a:t>SUB</a:t>
          </a:r>
          <a:r>
            <a:rPr lang="es-MX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SECRETARIA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EDUCACION SUPERIOR</a:t>
          </a:r>
          <a:endParaRPr lang="es-MX" sz="1100"/>
        </a:p>
        <a:p>
          <a:pPr algn="ctr"/>
          <a:r>
            <a:rPr lang="es-MX" sz="900"/>
            <a:t>DIRECCIÓN DE EDUCACION SUPERIOR UNIVERSITARIA E INTERCULTURAL </a:t>
          </a:r>
        </a:p>
        <a:p>
          <a:pPr algn="ctr"/>
          <a:r>
            <a:rPr lang="es-MX" sz="900"/>
            <a:t>Dirección de Planeación y Evaluación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350"/>
  <sheetViews>
    <sheetView tabSelected="1" topLeftCell="A82" zoomScale="106" zoomScaleNormal="106" workbookViewId="0">
      <selection activeCell="O105" sqref="O105"/>
    </sheetView>
  </sheetViews>
  <sheetFormatPr baseColWidth="10" defaultColWidth="12.5703125" defaultRowHeight="12.75" x14ac:dyDescent="0.2"/>
  <cols>
    <col min="1" max="1" width="63.5703125" style="86" customWidth="1"/>
    <col min="2" max="2" width="46.42578125" style="86" customWidth="1"/>
    <col min="3" max="3" width="12.42578125" style="2" customWidth="1"/>
    <col min="4" max="6" width="7" style="87" customWidth="1"/>
    <col min="7" max="15" width="6.42578125" style="87" customWidth="1"/>
    <col min="16" max="19" width="11.42578125" style="2" customWidth="1"/>
    <col min="20" max="25" width="10" style="2" customWidth="1"/>
    <col min="26" max="16384" width="12.5703125" style="2"/>
  </cols>
  <sheetData>
    <row r="3" spans="1:25" x14ac:dyDescent="0.2">
      <c r="A3" s="1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3" t="s">
        <v>187</v>
      </c>
      <c r="B4" s="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3"/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21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3"/>
      <c r="B7" s="3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23"/>
      <c r="B8" s="124"/>
      <c r="C8" s="125" t="s">
        <v>2</v>
      </c>
      <c r="D8" s="126"/>
      <c r="E8" s="127"/>
      <c r="F8" s="6"/>
      <c r="G8" s="7"/>
      <c r="H8" s="119" t="s">
        <v>3</v>
      </c>
      <c r="I8" s="97"/>
      <c r="J8" s="97"/>
      <c r="K8" s="97"/>
      <c r="L8" s="97"/>
      <c r="M8" s="97"/>
      <c r="N8" s="97"/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8"/>
      <c r="B9" s="8"/>
      <c r="C9" s="9"/>
      <c r="D9" s="128"/>
      <c r="E9" s="98"/>
      <c r="F9" s="6"/>
      <c r="G9" s="7"/>
      <c r="H9" s="119" t="s">
        <v>4</v>
      </c>
      <c r="I9" s="98"/>
      <c r="J9" s="119" t="s">
        <v>5</v>
      </c>
      <c r="K9" s="98"/>
      <c r="L9" s="119" t="s">
        <v>6</v>
      </c>
      <c r="M9" s="98"/>
      <c r="N9" s="119" t="s">
        <v>7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05" t="s">
        <v>97</v>
      </c>
      <c r="B10" s="106"/>
      <c r="C10" s="10"/>
      <c r="D10" s="109"/>
      <c r="E10" s="98"/>
      <c r="F10" s="6"/>
      <c r="G10" s="7"/>
      <c r="H10" s="110">
        <v>45397</v>
      </c>
      <c r="I10" s="98"/>
      <c r="J10" s="110"/>
      <c r="K10" s="98"/>
      <c r="L10" s="110"/>
      <c r="M10" s="98"/>
      <c r="N10" s="107"/>
      <c r="O10" s="10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3" t="s">
        <v>186</v>
      </c>
      <c r="B11" s="3"/>
      <c r="C11" s="11"/>
      <c r="D11" s="12"/>
      <c r="E11" s="12"/>
      <c r="F11" s="5"/>
      <c r="G11" s="12"/>
      <c r="H11" s="5"/>
      <c r="I11" s="12"/>
      <c r="J11" s="5"/>
      <c r="K11" s="13"/>
      <c r="L11" s="14"/>
      <c r="M11" s="12"/>
      <c r="N11" s="5"/>
      <c r="O11" s="5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11" t="s">
        <v>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13" t="s">
        <v>9</v>
      </c>
      <c r="B13" s="100"/>
      <c r="C13" s="100"/>
      <c r="D13" s="100"/>
      <c r="E13" s="100"/>
      <c r="F13" s="101"/>
      <c r="G13" s="114" t="s">
        <v>10</v>
      </c>
      <c r="H13" s="97"/>
      <c r="I13" s="97"/>
      <c r="J13" s="97"/>
      <c r="K13" s="97"/>
      <c r="L13" s="97"/>
      <c r="M13" s="97"/>
      <c r="N13" s="97"/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5" t="s">
        <v>11</v>
      </c>
      <c r="B14" s="15" t="s">
        <v>12</v>
      </c>
      <c r="C14" s="16" t="s">
        <v>13</v>
      </c>
      <c r="D14" s="93" t="s">
        <v>14</v>
      </c>
      <c r="E14" s="94"/>
      <c r="F14" s="95"/>
      <c r="G14" s="93" t="s">
        <v>15</v>
      </c>
      <c r="H14" s="94"/>
      <c r="I14" s="95"/>
      <c r="J14" s="93" t="s">
        <v>16</v>
      </c>
      <c r="K14" s="94"/>
      <c r="L14" s="95"/>
      <c r="M14" s="93" t="s">
        <v>17</v>
      </c>
      <c r="N14" s="94"/>
      <c r="O14" s="95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5" t="s">
        <v>18</v>
      </c>
      <c r="B15" s="15"/>
      <c r="C15" s="17"/>
      <c r="D15" s="16" t="s">
        <v>19</v>
      </c>
      <c r="E15" s="16" t="s">
        <v>20</v>
      </c>
      <c r="F15" s="16" t="s">
        <v>21</v>
      </c>
      <c r="G15" s="16" t="s">
        <v>19</v>
      </c>
      <c r="H15" s="16" t="s">
        <v>20</v>
      </c>
      <c r="I15" s="16" t="s">
        <v>21</v>
      </c>
      <c r="J15" s="16" t="s">
        <v>19</v>
      </c>
      <c r="K15" s="16" t="s">
        <v>20</v>
      </c>
      <c r="L15" s="16" t="s">
        <v>21</v>
      </c>
      <c r="M15" s="16" t="s">
        <v>19</v>
      </c>
      <c r="N15" s="16" t="s">
        <v>20</v>
      </c>
      <c r="O15" s="16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8" t="s">
        <v>212</v>
      </c>
      <c r="B16" s="18" t="s">
        <v>100</v>
      </c>
      <c r="C16" s="19" t="s">
        <v>22</v>
      </c>
      <c r="D16" s="20">
        <v>0</v>
      </c>
      <c r="E16" s="20">
        <v>0</v>
      </c>
      <c r="F16" s="20">
        <f t="shared" ref="F16" si="0">D16+E16</f>
        <v>0</v>
      </c>
      <c r="G16" s="20">
        <v>0</v>
      </c>
      <c r="H16" s="20">
        <v>0</v>
      </c>
      <c r="I16" s="20">
        <f t="shared" ref="I16" si="1">G16+H16</f>
        <v>0</v>
      </c>
      <c r="J16" s="20">
        <v>0</v>
      </c>
      <c r="K16" s="20">
        <v>1</v>
      </c>
      <c r="L16" s="20">
        <f t="shared" ref="L16" si="2">J16+K16</f>
        <v>1</v>
      </c>
      <c r="M16" s="20">
        <f t="shared" ref="M16" si="3">SUM(G16,J16)</f>
        <v>0</v>
      </c>
      <c r="N16" s="20">
        <f t="shared" ref="N16" si="4">SUM(H16,K16)</f>
        <v>1</v>
      </c>
      <c r="O16" s="20">
        <f t="shared" ref="O16" si="5">M16+N16</f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8" t="s">
        <v>138</v>
      </c>
      <c r="B17" s="18" t="s">
        <v>100</v>
      </c>
      <c r="C17" s="19" t="s">
        <v>22</v>
      </c>
      <c r="D17" s="20">
        <v>0</v>
      </c>
      <c r="E17" s="20">
        <v>0</v>
      </c>
      <c r="F17" s="20">
        <f t="shared" ref="F17:F30" si="6">D17+E17</f>
        <v>0</v>
      </c>
      <c r="G17" s="20">
        <v>48</v>
      </c>
      <c r="H17" s="20">
        <v>48</v>
      </c>
      <c r="I17" s="20">
        <f t="shared" ref="I17:I30" si="7">G17+H17</f>
        <v>96</v>
      </c>
      <c r="J17" s="20">
        <v>486</v>
      </c>
      <c r="K17" s="20">
        <v>531</v>
      </c>
      <c r="L17" s="20">
        <f t="shared" ref="L17:L30" si="8">J17+K17</f>
        <v>1017</v>
      </c>
      <c r="M17" s="20">
        <f t="shared" ref="M17:N17" si="9">SUM(G17,J17)</f>
        <v>534</v>
      </c>
      <c r="N17" s="20">
        <f t="shared" si="9"/>
        <v>579</v>
      </c>
      <c r="O17" s="20">
        <f t="shared" ref="O17:O30" si="10">M17+N17</f>
        <v>1113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8" t="s">
        <v>139</v>
      </c>
      <c r="B18" s="18" t="s">
        <v>100</v>
      </c>
      <c r="C18" s="19" t="s">
        <v>22</v>
      </c>
      <c r="D18" s="20">
        <v>0</v>
      </c>
      <c r="E18" s="20">
        <v>0</v>
      </c>
      <c r="F18" s="20">
        <f t="shared" si="6"/>
        <v>0</v>
      </c>
      <c r="G18" s="20">
        <v>52</v>
      </c>
      <c r="H18" s="20">
        <v>45</v>
      </c>
      <c r="I18" s="20">
        <f t="shared" si="7"/>
        <v>97</v>
      </c>
      <c r="J18" s="20">
        <v>589</v>
      </c>
      <c r="K18" s="20">
        <v>584</v>
      </c>
      <c r="L18" s="20">
        <f t="shared" si="8"/>
        <v>1173</v>
      </c>
      <c r="M18" s="20">
        <f t="shared" ref="M18:N18" si="11">SUM(G18,J18)</f>
        <v>641</v>
      </c>
      <c r="N18" s="20">
        <f t="shared" si="11"/>
        <v>629</v>
      </c>
      <c r="O18" s="20">
        <f t="shared" si="10"/>
        <v>1270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8" t="s">
        <v>158</v>
      </c>
      <c r="B19" s="18" t="s">
        <v>100</v>
      </c>
      <c r="C19" s="18" t="s">
        <v>22</v>
      </c>
      <c r="D19" s="20">
        <v>19</v>
      </c>
      <c r="E19" s="20">
        <v>43</v>
      </c>
      <c r="F19" s="20">
        <f t="shared" si="6"/>
        <v>62</v>
      </c>
      <c r="G19" s="20">
        <v>18</v>
      </c>
      <c r="H19" s="20">
        <v>37</v>
      </c>
      <c r="I19" s="20">
        <f t="shared" si="7"/>
        <v>55</v>
      </c>
      <c r="J19" s="20">
        <v>137</v>
      </c>
      <c r="K19" s="20">
        <v>355</v>
      </c>
      <c r="L19" s="20">
        <f t="shared" si="8"/>
        <v>492</v>
      </c>
      <c r="M19" s="20">
        <f t="shared" ref="M19:N19" si="12">SUM(G19,J19)</f>
        <v>155</v>
      </c>
      <c r="N19" s="20">
        <f t="shared" si="12"/>
        <v>392</v>
      </c>
      <c r="O19" s="20">
        <f t="shared" si="10"/>
        <v>547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8" t="s">
        <v>159</v>
      </c>
      <c r="B20" s="18" t="s">
        <v>100</v>
      </c>
      <c r="C20" s="19" t="s">
        <v>22</v>
      </c>
      <c r="D20" s="20">
        <v>34</v>
      </c>
      <c r="E20" s="20">
        <v>10</v>
      </c>
      <c r="F20" s="20">
        <f t="shared" si="6"/>
        <v>44</v>
      </c>
      <c r="G20" s="20">
        <v>29</v>
      </c>
      <c r="H20" s="20">
        <v>8</v>
      </c>
      <c r="I20" s="20">
        <f t="shared" si="7"/>
        <v>37</v>
      </c>
      <c r="J20" s="20">
        <v>308</v>
      </c>
      <c r="K20" s="20">
        <v>56</v>
      </c>
      <c r="L20" s="20">
        <f t="shared" si="8"/>
        <v>364</v>
      </c>
      <c r="M20" s="20">
        <f t="shared" ref="M20:N20" si="13">SUM(G20,J20)</f>
        <v>337</v>
      </c>
      <c r="N20" s="20">
        <f t="shared" si="13"/>
        <v>64</v>
      </c>
      <c r="O20" s="20">
        <f t="shared" si="10"/>
        <v>401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8" t="s">
        <v>23</v>
      </c>
      <c r="B21" s="18" t="s">
        <v>100</v>
      </c>
      <c r="C21" s="19" t="s">
        <v>22</v>
      </c>
      <c r="D21" s="20">
        <v>29</v>
      </c>
      <c r="E21" s="20">
        <v>14</v>
      </c>
      <c r="F21" s="20">
        <f t="shared" si="6"/>
        <v>43</v>
      </c>
      <c r="G21" s="20">
        <v>29</v>
      </c>
      <c r="H21" s="20">
        <v>14</v>
      </c>
      <c r="I21" s="20">
        <f t="shared" si="7"/>
        <v>43</v>
      </c>
      <c r="J21" s="20">
        <v>267</v>
      </c>
      <c r="K21" s="20">
        <v>76</v>
      </c>
      <c r="L21" s="20">
        <f t="shared" si="8"/>
        <v>343</v>
      </c>
      <c r="M21" s="20">
        <f t="shared" ref="M21:N21" si="14">SUM(G21,J21)</f>
        <v>296</v>
      </c>
      <c r="N21" s="20">
        <f t="shared" si="14"/>
        <v>90</v>
      </c>
      <c r="O21" s="20">
        <f t="shared" si="10"/>
        <v>386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8" t="s">
        <v>140</v>
      </c>
      <c r="B22" s="18" t="s">
        <v>101</v>
      </c>
      <c r="C22" s="19" t="s">
        <v>22</v>
      </c>
      <c r="D22" s="20">
        <v>7</v>
      </c>
      <c r="E22" s="20">
        <v>14</v>
      </c>
      <c r="F22" s="20">
        <f t="shared" si="6"/>
        <v>21</v>
      </c>
      <c r="G22" s="20">
        <v>7</v>
      </c>
      <c r="H22" s="20">
        <v>16</v>
      </c>
      <c r="I22" s="20">
        <f t="shared" si="7"/>
        <v>23</v>
      </c>
      <c r="J22" s="20">
        <v>114</v>
      </c>
      <c r="K22" s="20">
        <v>212</v>
      </c>
      <c r="L22" s="20">
        <f t="shared" si="8"/>
        <v>326</v>
      </c>
      <c r="M22" s="20">
        <f t="shared" ref="M22:N22" si="15">SUM(G22,J22)</f>
        <v>121</v>
      </c>
      <c r="N22" s="20">
        <f t="shared" si="15"/>
        <v>228</v>
      </c>
      <c r="O22" s="20">
        <f t="shared" si="10"/>
        <v>349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8" t="s">
        <v>141</v>
      </c>
      <c r="B23" s="18" t="s">
        <v>102</v>
      </c>
      <c r="C23" s="19" t="s">
        <v>22</v>
      </c>
      <c r="D23" s="20">
        <v>91</v>
      </c>
      <c r="E23" s="20">
        <v>26</v>
      </c>
      <c r="F23" s="20">
        <f t="shared" si="6"/>
        <v>117</v>
      </c>
      <c r="G23" s="20">
        <v>148</v>
      </c>
      <c r="H23" s="20">
        <v>44</v>
      </c>
      <c r="I23" s="20">
        <f t="shared" si="7"/>
        <v>192</v>
      </c>
      <c r="J23" s="20">
        <v>1188</v>
      </c>
      <c r="K23" s="20">
        <v>333</v>
      </c>
      <c r="L23" s="20">
        <f t="shared" si="8"/>
        <v>1521</v>
      </c>
      <c r="M23" s="20">
        <f t="shared" ref="M23:N23" si="16">SUM(G23,J23)</f>
        <v>1336</v>
      </c>
      <c r="N23" s="20">
        <f t="shared" si="16"/>
        <v>377</v>
      </c>
      <c r="O23" s="20">
        <f t="shared" si="10"/>
        <v>1713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8" t="s">
        <v>213</v>
      </c>
      <c r="B24" s="18" t="s">
        <v>102</v>
      </c>
      <c r="C24" s="19" t="s">
        <v>22</v>
      </c>
      <c r="D24" s="20">
        <v>0</v>
      </c>
      <c r="E24" s="20">
        <v>0</v>
      </c>
      <c r="F24" s="20">
        <f t="shared" ref="F24" si="17">D24+E24</f>
        <v>0</v>
      </c>
      <c r="G24" s="20">
        <v>0</v>
      </c>
      <c r="H24" s="20">
        <v>0</v>
      </c>
      <c r="I24" s="20">
        <f t="shared" ref="I24" si="18">G24+H24</f>
        <v>0</v>
      </c>
      <c r="J24" s="20">
        <v>1</v>
      </c>
      <c r="K24" s="20">
        <v>0</v>
      </c>
      <c r="L24" s="20">
        <f t="shared" ref="L24" si="19">J24+K24</f>
        <v>1</v>
      </c>
      <c r="M24" s="20">
        <f t="shared" ref="M24" si="20">SUM(G24,J24)</f>
        <v>1</v>
      </c>
      <c r="N24" s="20">
        <f t="shared" ref="N24" si="21">SUM(H24,K24)</f>
        <v>0</v>
      </c>
      <c r="O24" s="20">
        <f t="shared" ref="O24" si="22">M24+N24</f>
        <v>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8" t="s">
        <v>142</v>
      </c>
      <c r="B25" s="18" t="s">
        <v>104</v>
      </c>
      <c r="C25" s="19" t="s">
        <v>22</v>
      </c>
      <c r="D25" s="20">
        <v>0</v>
      </c>
      <c r="E25" s="20">
        <v>0</v>
      </c>
      <c r="F25" s="20">
        <f t="shared" si="6"/>
        <v>0</v>
      </c>
      <c r="G25" s="20">
        <v>0</v>
      </c>
      <c r="H25" s="20">
        <v>0</v>
      </c>
      <c r="I25" s="20">
        <f t="shared" si="7"/>
        <v>0</v>
      </c>
      <c r="J25" s="20">
        <v>64</v>
      </c>
      <c r="K25" s="20">
        <v>15</v>
      </c>
      <c r="L25" s="20">
        <f t="shared" si="8"/>
        <v>79</v>
      </c>
      <c r="M25" s="20">
        <f t="shared" ref="M25:N25" si="23">SUM(G25,J25)</f>
        <v>64</v>
      </c>
      <c r="N25" s="20">
        <f t="shared" si="23"/>
        <v>15</v>
      </c>
      <c r="O25" s="20">
        <f t="shared" si="10"/>
        <v>79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8" t="s">
        <v>160</v>
      </c>
      <c r="B26" s="18" t="s">
        <v>104</v>
      </c>
      <c r="C26" s="19" t="s">
        <v>22</v>
      </c>
      <c r="D26" s="20">
        <v>0</v>
      </c>
      <c r="E26" s="20">
        <v>0</v>
      </c>
      <c r="F26" s="20">
        <f t="shared" si="6"/>
        <v>0</v>
      </c>
      <c r="G26" s="20">
        <v>0</v>
      </c>
      <c r="H26" s="20">
        <v>0</v>
      </c>
      <c r="I26" s="20">
        <f t="shared" si="7"/>
        <v>0</v>
      </c>
      <c r="J26" s="20">
        <v>20</v>
      </c>
      <c r="K26" s="20">
        <v>10</v>
      </c>
      <c r="L26" s="20">
        <f t="shared" si="8"/>
        <v>30</v>
      </c>
      <c r="M26" s="20">
        <f t="shared" ref="M26:N26" si="24">SUM(G26,J26)</f>
        <v>20</v>
      </c>
      <c r="N26" s="20">
        <f t="shared" si="24"/>
        <v>10</v>
      </c>
      <c r="O26" s="20">
        <f t="shared" si="10"/>
        <v>30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8" t="s">
        <v>143</v>
      </c>
      <c r="B27" s="18" t="s">
        <v>104</v>
      </c>
      <c r="C27" s="19" t="s">
        <v>22</v>
      </c>
      <c r="D27" s="20">
        <v>0</v>
      </c>
      <c r="E27" s="20">
        <v>0</v>
      </c>
      <c r="F27" s="20">
        <f t="shared" si="6"/>
        <v>0</v>
      </c>
      <c r="G27" s="20">
        <v>0</v>
      </c>
      <c r="H27" s="20">
        <v>0</v>
      </c>
      <c r="I27" s="20">
        <f t="shared" si="7"/>
        <v>0</v>
      </c>
      <c r="J27" s="20">
        <v>14</v>
      </c>
      <c r="K27" s="20">
        <v>8</v>
      </c>
      <c r="L27" s="20">
        <f t="shared" si="8"/>
        <v>22</v>
      </c>
      <c r="M27" s="20">
        <f t="shared" ref="M27:N27" si="25">SUM(G27,J27)</f>
        <v>14</v>
      </c>
      <c r="N27" s="20">
        <f t="shared" si="25"/>
        <v>8</v>
      </c>
      <c r="O27" s="20">
        <f t="shared" si="10"/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8" t="s">
        <v>161</v>
      </c>
      <c r="B28" s="18" t="s">
        <v>104</v>
      </c>
      <c r="C28" s="19" t="s">
        <v>22</v>
      </c>
      <c r="D28" s="20">
        <v>0</v>
      </c>
      <c r="E28" s="20">
        <v>0</v>
      </c>
      <c r="F28" s="20">
        <f t="shared" si="6"/>
        <v>0</v>
      </c>
      <c r="G28" s="20">
        <v>0</v>
      </c>
      <c r="H28" s="20">
        <v>0</v>
      </c>
      <c r="I28" s="20">
        <f t="shared" si="7"/>
        <v>0</v>
      </c>
      <c r="J28" s="20">
        <v>57</v>
      </c>
      <c r="K28" s="20">
        <v>35</v>
      </c>
      <c r="L28" s="20">
        <f t="shared" si="8"/>
        <v>92</v>
      </c>
      <c r="M28" s="20">
        <f t="shared" ref="M28:N28" si="26">SUM(G28,J28)</f>
        <v>57</v>
      </c>
      <c r="N28" s="20">
        <f t="shared" si="26"/>
        <v>35</v>
      </c>
      <c r="O28" s="20">
        <f t="shared" si="10"/>
        <v>92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8" t="s">
        <v>24</v>
      </c>
      <c r="B29" s="18" t="s">
        <v>99</v>
      </c>
      <c r="C29" s="19" t="s">
        <v>22</v>
      </c>
      <c r="D29" s="20">
        <v>0</v>
      </c>
      <c r="E29" s="20">
        <v>0</v>
      </c>
      <c r="F29" s="20">
        <f t="shared" si="6"/>
        <v>0</v>
      </c>
      <c r="G29" s="20">
        <v>0</v>
      </c>
      <c r="H29" s="20">
        <v>0</v>
      </c>
      <c r="I29" s="20">
        <f t="shared" si="7"/>
        <v>0</v>
      </c>
      <c r="J29" s="20">
        <v>25</v>
      </c>
      <c r="K29" s="20">
        <v>62</v>
      </c>
      <c r="L29" s="20">
        <f t="shared" si="8"/>
        <v>87</v>
      </c>
      <c r="M29" s="20">
        <f t="shared" ref="M29:N29" si="27">SUM(G29,J29)</f>
        <v>25</v>
      </c>
      <c r="N29" s="20">
        <f t="shared" si="27"/>
        <v>62</v>
      </c>
      <c r="O29" s="20">
        <f t="shared" si="10"/>
        <v>87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8" t="s">
        <v>25</v>
      </c>
      <c r="B30" s="18" t="s">
        <v>103</v>
      </c>
      <c r="C30" s="19" t="s">
        <v>22</v>
      </c>
      <c r="D30" s="20">
        <v>0</v>
      </c>
      <c r="E30" s="20">
        <v>0</v>
      </c>
      <c r="F30" s="20">
        <f t="shared" si="6"/>
        <v>0</v>
      </c>
      <c r="G30" s="20">
        <v>109</v>
      </c>
      <c r="H30" s="20">
        <v>76</v>
      </c>
      <c r="I30" s="20">
        <f t="shared" si="7"/>
        <v>185</v>
      </c>
      <c r="J30" s="20">
        <v>784</v>
      </c>
      <c r="K30" s="20">
        <v>649</v>
      </c>
      <c r="L30" s="20">
        <f t="shared" si="8"/>
        <v>1433</v>
      </c>
      <c r="M30" s="20">
        <f t="shared" ref="M30:N30" si="28">SUM(G30,J30)</f>
        <v>893</v>
      </c>
      <c r="N30" s="20">
        <f t="shared" si="28"/>
        <v>725</v>
      </c>
      <c r="O30" s="20">
        <f t="shared" si="10"/>
        <v>1618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99" t="s">
        <v>26</v>
      </c>
      <c r="B31" s="100"/>
      <c r="C31" s="101"/>
      <c r="D31" s="20">
        <f>SUM(D16:D30)</f>
        <v>180</v>
      </c>
      <c r="E31" s="20">
        <f t="shared" ref="E31:O31" si="29">SUM(E16:E30)</f>
        <v>107</v>
      </c>
      <c r="F31" s="20">
        <f t="shared" si="29"/>
        <v>287</v>
      </c>
      <c r="G31" s="20">
        <f t="shared" si="29"/>
        <v>440</v>
      </c>
      <c r="H31" s="20">
        <f t="shared" si="29"/>
        <v>288</v>
      </c>
      <c r="I31" s="20">
        <f t="shared" si="29"/>
        <v>728</v>
      </c>
      <c r="J31" s="20">
        <f t="shared" si="29"/>
        <v>4054</v>
      </c>
      <c r="K31" s="20">
        <f t="shared" si="29"/>
        <v>2927</v>
      </c>
      <c r="L31" s="20">
        <f t="shared" si="29"/>
        <v>6981</v>
      </c>
      <c r="M31" s="20">
        <f t="shared" si="29"/>
        <v>4494</v>
      </c>
      <c r="N31" s="20">
        <f t="shared" si="29"/>
        <v>3215</v>
      </c>
      <c r="O31" s="20">
        <f t="shared" si="29"/>
        <v>7709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1"/>
      <c r="B32" s="21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24" t="s">
        <v>27</v>
      </c>
      <c r="B33" s="15" t="s">
        <v>28</v>
      </c>
      <c r="C33" s="16" t="s">
        <v>13</v>
      </c>
      <c r="D33" s="25" t="s">
        <v>19</v>
      </c>
      <c r="E33" s="25" t="s">
        <v>20</v>
      </c>
      <c r="F33" s="25" t="s">
        <v>21</v>
      </c>
      <c r="G33" s="25" t="s">
        <v>19</v>
      </c>
      <c r="H33" s="25" t="s">
        <v>20</v>
      </c>
      <c r="I33" s="25" t="s">
        <v>21</v>
      </c>
      <c r="J33" s="25" t="s">
        <v>19</v>
      </c>
      <c r="K33" s="25" t="s">
        <v>20</v>
      </c>
      <c r="L33" s="25" t="s">
        <v>21</v>
      </c>
      <c r="M33" s="25" t="s">
        <v>19</v>
      </c>
      <c r="N33" s="25" t="s">
        <v>20</v>
      </c>
      <c r="O33" s="25" t="s">
        <v>21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8" t="s">
        <v>162</v>
      </c>
      <c r="B34" s="26" t="s">
        <v>100</v>
      </c>
      <c r="C34" s="19" t="s">
        <v>22</v>
      </c>
      <c r="D34" s="20">
        <v>9</v>
      </c>
      <c r="E34" s="20">
        <v>8</v>
      </c>
      <c r="F34" s="20">
        <f t="shared" ref="F34:F40" si="30">SUM(D34:E34)</f>
        <v>17</v>
      </c>
      <c r="G34" s="20">
        <v>0</v>
      </c>
      <c r="H34" s="20">
        <v>0</v>
      </c>
      <c r="I34" s="20">
        <f t="shared" ref="I34:I40" si="31">SUM(G34:H34)</f>
        <v>0</v>
      </c>
      <c r="J34" s="20">
        <v>5</v>
      </c>
      <c r="K34" s="20">
        <v>12</v>
      </c>
      <c r="L34" s="20">
        <f t="shared" ref="L34:L44" si="32">SUM(J34:K34)</f>
        <v>17</v>
      </c>
      <c r="M34" s="20">
        <f t="shared" ref="M34:N34" si="33">SUM(G34,J34)</f>
        <v>5</v>
      </c>
      <c r="N34" s="20">
        <f t="shared" si="33"/>
        <v>12</v>
      </c>
      <c r="O34" s="20">
        <f t="shared" ref="O34:O44" si="34">SUM(M34:N34)</f>
        <v>17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8" t="s">
        <v>96</v>
      </c>
      <c r="B35" s="26" t="s">
        <v>100</v>
      </c>
      <c r="C35" s="19" t="s">
        <v>22</v>
      </c>
      <c r="D35" s="20">
        <v>2</v>
      </c>
      <c r="E35" s="20">
        <v>6</v>
      </c>
      <c r="F35" s="20">
        <f t="shared" si="30"/>
        <v>8</v>
      </c>
      <c r="G35" s="20">
        <v>0</v>
      </c>
      <c r="H35" s="20">
        <v>0</v>
      </c>
      <c r="I35" s="20">
        <f t="shared" si="31"/>
        <v>0</v>
      </c>
      <c r="J35" s="20">
        <v>3</v>
      </c>
      <c r="K35" s="20">
        <v>6</v>
      </c>
      <c r="L35" s="20">
        <f t="shared" si="32"/>
        <v>9</v>
      </c>
      <c r="M35" s="20">
        <f t="shared" ref="M35:N35" si="35">SUM(G35,J35)</f>
        <v>3</v>
      </c>
      <c r="N35" s="20">
        <f t="shared" si="35"/>
        <v>6</v>
      </c>
      <c r="O35" s="20">
        <f t="shared" si="34"/>
        <v>9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8" t="s">
        <v>203</v>
      </c>
      <c r="B36" s="26" t="s">
        <v>100</v>
      </c>
      <c r="C36" s="19" t="s">
        <v>22</v>
      </c>
      <c r="D36" s="20">
        <v>5</v>
      </c>
      <c r="E36" s="20">
        <v>3</v>
      </c>
      <c r="F36" s="20">
        <f t="shared" ref="F36:F39" si="36">SUM(D36:E36)</f>
        <v>8</v>
      </c>
      <c r="G36" s="20">
        <v>0</v>
      </c>
      <c r="H36" s="20">
        <v>0</v>
      </c>
      <c r="I36" s="20">
        <f t="shared" ref="I36:I39" si="37">SUM(G36:H36)</f>
        <v>0</v>
      </c>
      <c r="J36" s="20">
        <v>0</v>
      </c>
      <c r="K36" s="20">
        <v>0</v>
      </c>
      <c r="L36" s="20">
        <f t="shared" ref="L36:L39" si="38">SUM(J36:K36)</f>
        <v>0</v>
      </c>
      <c r="M36" s="20">
        <f t="shared" ref="M36:M39" si="39">SUM(G36,J36)</f>
        <v>0</v>
      </c>
      <c r="N36" s="20">
        <f t="shared" ref="N36:N39" si="40">SUM(H36,K36)</f>
        <v>0</v>
      </c>
      <c r="O36" s="20">
        <f t="shared" ref="O36:O39" si="41">SUM(M36:N36)</f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8" t="s">
        <v>205</v>
      </c>
      <c r="B37" s="26" t="s">
        <v>100</v>
      </c>
      <c r="C37" s="19" t="s">
        <v>22</v>
      </c>
      <c r="D37" s="20">
        <v>1</v>
      </c>
      <c r="E37" s="20">
        <v>0</v>
      </c>
      <c r="F37" s="20">
        <f t="shared" ref="F37" si="42">SUM(D37:E37)</f>
        <v>1</v>
      </c>
      <c r="G37" s="20">
        <v>0</v>
      </c>
      <c r="H37" s="20">
        <v>0</v>
      </c>
      <c r="I37" s="20">
        <f t="shared" ref="I37" si="43">SUM(G37:H37)</f>
        <v>0</v>
      </c>
      <c r="J37" s="20">
        <v>0</v>
      </c>
      <c r="K37" s="20">
        <v>0</v>
      </c>
      <c r="L37" s="20">
        <f t="shared" ref="L37" si="44">SUM(J37:K37)</f>
        <v>0</v>
      </c>
      <c r="M37" s="20">
        <f t="shared" ref="M37" si="45">SUM(G37,J37)</f>
        <v>0</v>
      </c>
      <c r="N37" s="20">
        <f t="shared" ref="N37" si="46">SUM(H37,K37)</f>
        <v>0</v>
      </c>
      <c r="O37" s="20">
        <f t="shared" ref="O37" si="47">SUM(M37:N37)</f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8" t="s">
        <v>204</v>
      </c>
      <c r="B38" s="26" t="s">
        <v>100</v>
      </c>
      <c r="C38" s="19" t="s">
        <v>22</v>
      </c>
      <c r="D38" s="20">
        <v>0</v>
      </c>
      <c r="E38" s="20">
        <v>1</v>
      </c>
      <c r="F38" s="20">
        <f t="shared" si="36"/>
        <v>1</v>
      </c>
      <c r="G38" s="20">
        <v>0</v>
      </c>
      <c r="H38" s="20">
        <v>0</v>
      </c>
      <c r="I38" s="20">
        <f t="shared" si="37"/>
        <v>0</v>
      </c>
      <c r="J38" s="20">
        <v>0</v>
      </c>
      <c r="K38" s="20">
        <v>0</v>
      </c>
      <c r="L38" s="20">
        <f t="shared" si="38"/>
        <v>0</v>
      </c>
      <c r="M38" s="20">
        <f t="shared" si="39"/>
        <v>0</v>
      </c>
      <c r="N38" s="20">
        <f t="shared" si="40"/>
        <v>0</v>
      </c>
      <c r="O38" s="20">
        <f t="shared" si="4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8" t="s">
        <v>206</v>
      </c>
      <c r="B39" s="26" t="s">
        <v>100</v>
      </c>
      <c r="C39" s="19" t="s">
        <v>22</v>
      </c>
      <c r="D39" s="20">
        <v>1</v>
      </c>
      <c r="E39" s="20">
        <v>1</v>
      </c>
      <c r="F39" s="20">
        <f t="shared" si="36"/>
        <v>2</v>
      </c>
      <c r="G39" s="20">
        <v>0</v>
      </c>
      <c r="H39" s="20">
        <v>0</v>
      </c>
      <c r="I39" s="20">
        <f t="shared" si="37"/>
        <v>0</v>
      </c>
      <c r="J39" s="20">
        <v>0</v>
      </c>
      <c r="K39" s="20">
        <v>0</v>
      </c>
      <c r="L39" s="20">
        <f t="shared" si="38"/>
        <v>0</v>
      </c>
      <c r="M39" s="20">
        <f t="shared" si="39"/>
        <v>0</v>
      </c>
      <c r="N39" s="20">
        <f t="shared" si="40"/>
        <v>0</v>
      </c>
      <c r="O39" s="20">
        <f t="shared" si="41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8" t="s">
        <v>163</v>
      </c>
      <c r="B40" s="26" t="s">
        <v>100</v>
      </c>
      <c r="C40" s="19" t="s">
        <v>22</v>
      </c>
      <c r="D40" s="20">
        <v>7</v>
      </c>
      <c r="E40" s="20">
        <v>8</v>
      </c>
      <c r="F40" s="20">
        <f t="shared" si="30"/>
        <v>15</v>
      </c>
      <c r="G40" s="20">
        <v>6</v>
      </c>
      <c r="H40" s="20">
        <v>8</v>
      </c>
      <c r="I40" s="20">
        <f t="shared" si="31"/>
        <v>14</v>
      </c>
      <c r="J40" s="20">
        <v>9</v>
      </c>
      <c r="K40" s="20">
        <v>13</v>
      </c>
      <c r="L40" s="20">
        <f t="shared" si="32"/>
        <v>22</v>
      </c>
      <c r="M40" s="20">
        <f t="shared" ref="M40:N40" si="48">SUM(G40,J40)</f>
        <v>15</v>
      </c>
      <c r="N40" s="20">
        <f t="shared" si="48"/>
        <v>21</v>
      </c>
      <c r="O40" s="20">
        <f t="shared" si="34"/>
        <v>36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8" t="s">
        <v>164</v>
      </c>
      <c r="B41" s="26" t="s">
        <v>102</v>
      </c>
      <c r="C41" s="19" t="s">
        <v>22</v>
      </c>
      <c r="D41" s="20">
        <v>0</v>
      </c>
      <c r="E41" s="20">
        <v>0</v>
      </c>
      <c r="F41" s="20">
        <f t="shared" ref="F41:F44" si="49">SUM(D41:E41)</f>
        <v>0</v>
      </c>
      <c r="G41" s="20">
        <v>0</v>
      </c>
      <c r="H41" s="20">
        <v>0</v>
      </c>
      <c r="I41" s="20">
        <f t="shared" ref="I41" si="50">SUM(G41:H41)</f>
        <v>0</v>
      </c>
      <c r="J41" s="20">
        <v>7</v>
      </c>
      <c r="K41" s="20">
        <v>4</v>
      </c>
      <c r="L41" s="20">
        <f t="shared" si="32"/>
        <v>11</v>
      </c>
      <c r="M41" s="20">
        <f t="shared" ref="M41:N41" si="51">SUM(G41,J41)</f>
        <v>7</v>
      </c>
      <c r="N41" s="20">
        <f t="shared" si="51"/>
        <v>4</v>
      </c>
      <c r="O41" s="20">
        <f t="shared" si="34"/>
        <v>11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8" t="s">
        <v>165</v>
      </c>
      <c r="B42" s="26" t="s">
        <v>101</v>
      </c>
      <c r="C42" s="19" t="s">
        <v>22</v>
      </c>
      <c r="D42" s="20">
        <v>0</v>
      </c>
      <c r="E42" s="20">
        <v>0</v>
      </c>
      <c r="F42" s="20">
        <f t="shared" si="49"/>
        <v>0</v>
      </c>
      <c r="G42" s="20">
        <v>0</v>
      </c>
      <c r="H42" s="20">
        <v>0</v>
      </c>
      <c r="I42" s="20">
        <f t="shared" ref="I42:I44" si="52">SUM(G42:H42)</f>
        <v>0</v>
      </c>
      <c r="J42" s="20">
        <v>9</v>
      </c>
      <c r="K42" s="20">
        <v>11</v>
      </c>
      <c r="L42" s="20">
        <f t="shared" si="32"/>
        <v>20</v>
      </c>
      <c r="M42" s="20">
        <f t="shared" ref="M42:N42" si="53">SUM(G42,J42)</f>
        <v>9</v>
      </c>
      <c r="N42" s="20">
        <f t="shared" si="53"/>
        <v>11</v>
      </c>
      <c r="O42" s="20">
        <f t="shared" si="34"/>
        <v>20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8" t="s">
        <v>166</v>
      </c>
      <c r="B43" s="26" t="s">
        <v>104</v>
      </c>
      <c r="C43" s="19" t="s">
        <v>22</v>
      </c>
      <c r="D43" s="20">
        <v>2</v>
      </c>
      <c r="E43" s="20">
        <v>0</v>
      </c>
      <c r="F43" s="20">
        <f t="shared" si="49"/>
        <v>2</v>
      </c>
      <c r="G43" s="20">
        <v>2</v>
      </c>
      <c r="H43" s="20">
        <v>0</v>
      </c>
      <c r="I43" s="20">
        <f t="shared" si="52"/>
        <v>2</v>
      </c>
      <c r="J43" s="20">
        <v>0</v>
      </c>
      <c r="K43" s="20">
        <v>0</v>
      </c>
      <c r="L43" s="20">
        <f t="shared" si="32"/>
        <v>0</v>
      </c>
      <c r="M43" s="20">
        <f t="shared" ref="M43:N43" si="54">SUM(G43,J43)</f>
        <v>2</v>
      </c>
      <c r="N43" s="20">
        <f t="shared" si="54"/>
        <v>0</v>
      </c>
      <c r="O43" s="20">
        <f t="shared" si="34"/>
        <v>2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8" t="s">
        <v>167</v>
      </c>
      <c r="B44" s="26" t="s">
        <v>104</v>
      </c>
      <c r="C44" s="19" t="s">
        <v>22</v>
      </c>
      <c r="D44" s="20">
        <v>5</v>
      </c>
      <c r="E44" s="20">
        <v>4</v>
      </c>
      <c r="F44" s="20">
        <f t="shared" si="49"/>
        <v>9</v>
      </c>
      <c r="G44" s="20">
        <v>5</v>
      </c>
      <c r="H44" s="20">
        <v>4</v>
      </c>
      <c r="I44" s="20">
        <f t="shared" si="52"/>
        <v>9</v>
      </c>
      <c r="J44" s="20">
        <v>0</v>
      </c>
      <c r="K44" s="20">
        <v>0</v>
      </c>
      <c r="L44" s="20">
        <f t="shared" si="32"/>
        <v>0</v>
      </c>
      <c r="M44" s="20">
        <f t="shared" ref="M44:N44" si="55">SUM(G44,J44)</f>
        <v>5</v>
      </c>
      <c r="N44" s="20">
        <f t="shared" si="55"/>
        <v>4</v>
      </c>
      <c r="O44" s="20">
        <f t="shared" si="34"/>
        <v>9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29" t="s">
        <v>26</v>
      </c>
      <c r="B45" s="100"/>
      <c r="C45" s="101"/>
      <c r="D45" s="20">
        <f t="shared" ref="D45:O45" si="56">SUM(D34:D44)</f>
        <v>32</v>
      </c>
      <c r="E45" s="20">
        <f t="shared" si="56"/>
        <v>31</v>
      </c>
      <c r="F45" s="20">
        <f t="shared" si="56"/>
        <v>63</v>
      </c>
      <c r="G45" s="20">
        <f t="shared" si="56"/>
        <v>13</v>
      </c>
      <c r="H45" s="20">
        <f t="shared" si="56"/>
        <v>12</v>
      </c>
      <c r="I45" s="20">
        <f t="shared" si="56"/>
        <v>25</v>
      </c>
      <c r="J45" s="20">
        <f t="shared" si="56"/>
        <v>33</v>
      </c>
      <c r="K45" s="20">
        <f t="shared" si="56"/>
        <v>46</v>
      </c>
      <c r="L45" s="20">
        <f t="shared" si="56"/>
        <v>79</v>
      </c>
      <c r="M45" s="20">
        <f t="shared" si="56"/>
        <v>46</v>
      </c>
      <c r="N45" s="20">
        <f t="shared" si="56"/>
        <v>58</v>
      </c>
      <c r="O45" s="20">
        <f t="shared" si="56"/>
        <v>104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21"/>
      <c r="B46" s="21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5" t="s">
        <v>29</v>
      </c>
      <c r="B47" s="15" t="s">
        <v>12</v>
      </c>
      <c r="C47" s="16" t="s">
        <v>13</v>
      </c>
      <c r="D47" s="25" t="s">
        <v>19</v>
      </c>
      <c r="E47" s="25" t="s">
        <v>20</v>
      </c>
      <c r="F47" s="25" t="s">
        <v>21</v>
      </c>
      <c r="G47" s="25" t="s">
        <v>19</v>
      </c>
      <c r="H47" s="25" t="s">
        <v>20</v>
      </c>
      <c r="I47" s="25" t="s">
        <v>21</v>
      </c>
      <c r="J47" s="25" t="s">
        <v>19</v>
      </c>
      <c r="K47" s="25" t="s">
        <v>20</v>
      </c>
      <c r="L47" s="25" t="s">
        <v>21</v>
      </c>
      <c r="M47" s="25" t="s">
        <v>19</v>
      </c>
      <c r="N47" s="25" t="s">
        <v>20</v>
      </c>
      <c r="O47" s="25" t="s">
        <v>21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8" t="s">
        <v>137</v>
      </c>
      <c r="B48" s="18" t="s">
        <v>102</v>
      </c>
      <c r="C48" s="27" t="s">
        <v>22</v>
      </c>
      <c r="D48" s="20">
        <v>0</v>
      </c>
      <c r="E48" s="20">
        <v>0</v>
      </c>
      <c r="F48" s="20">
        <f>SUM(D48:E48)</f>
        <v>0</v>
      </c>
      <c r="G48" s="20">
        <v>0</v>
      </c>
      <c r="H48" s="20">
        <v>0</v>
      </c>
      <c r="I48" s="20">
        <f>SUM(G48:H48)</f>
        <v>0</v>
      </c>
      <c r="J48" s="20">
        <v>4</v>
      </c>
      <c r="K48" s="20">
        <v>6</v>
      </c>
      <c r="L48" s="20">
        <f>SUM(J48:K48)</f>
        <v>10</v>
      </c>
      <c r="M48" s="20">
        <f t="shared" ref="M48:N48" si="57">SUM(G48,J48)</f>
        <v>4</v>
      </c>
      <c r="N48" s="20">
        <f t="shared" si="57"/>
        <v>6</v>
      </c>
      <c r="O48" s="20">
        <f>SUM(M48:N48)</f>
        <v>10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99" t="s">
        <v>26</v>
      </c>
      <c r="B49" s="100"/>
      <c r="C49" s="101"/>
      <c r="D49" s="20">
        <f t="shared" ref="D49:O49" si="58">SUM(D48)</f>
        <v>0</v>
      </c>
      <c r="E49" s="20">
        <f t="shared" si="58"/>
        <v>0</v>
      </c>
      <c r="F49" s="20">
        <f t="shared" si="58"/>
        <v>0</v>
      </c>
      <c r="G49" s="20">
        <f t="shared" si="58"/>
        <v>0</v>
      </c>
      <c r="H49" s="20">
        <f t="shared" si="58"/>
        <v>0</v>
      </c>
      <c r="I49" s="20">
        <f t="shared" si="58"/>
        <v>0</v>
      </c>
      <c r="J49" s="20">
        <f t="shared" si="58"/>
        <v>4</v>
      </c>
      <c r="K49" s="20">
        <f t="shared" si="58"/>
        <v>6</v>
      </c>
      <c r="L49" s="20">
        <f t="shared" si="58"/>
        <v>10</v>
      </c>
      <c r="M49" s="20">
        <f t="shared" si="58"/>
        <v>4</v>
      </c>
      <c r="N49" s="20">
        <f t="shared" si="58"/>
        <v>6</v>
      </c>
      <c r="O49" s="20">
        <f t="shared" si="58"/>
        <v>10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22"/>
      <c r="B50" s="28"/>
      <c r="C50" s="2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99" t="s">
        <v>31</v>
      </c>
      <c r="B51" s="100"/>
      <c r="C51" s="101"/>
      <c r="D51" s="25">
        <f t="shared" ref="D51:O51" si="59">SUM(D31,D49,D45)</f>
        <v>212</v>
      </c>
      <c r="E51" s="25">
        <f t="shared" si="59"/>
        <v>138</v>
      </c>
      <c r="F51" s="25">
        <f t="shared" si="59"/>
        <v>350</v>
      </c>
      <c r="G51" s="25">
        <f t="shared" si="59"/>
        <v>453</v>
      </c>
      <c r="H51" s="25">
        <f t="shared" si="59"/>
        <v>300</v>
      </c>
      <c r="I51" s="25">
        <f t="shared" si="59"/>
        <v>753</v>
      </c>
      <c r="J51" s="25">
        <f t="shared" si="59"/>
        <v>4091</v>
      </c>
      <c r="K51" s="25">
        <f t="shared" si="59"/>
        <v>2979</v>
      </c>
      <c r="L51" s="25">
        <f t="shared" si="59"/>
        <v>7070</v>
      </c>
      <c r="M51" s="25">
        <f t="shared" si="59"/>
        <v>4544</v>
      </c>
      <c r="N51" s="25">
        <f t="shared" si="59"/>
        <v>3279</v>
      </c>
      <c r="O51" s="25">
        <f t="shared" si="59"/>
        <v>7823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29"/>
      <c r="B52" s="29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02" t="s">
        <v>32</v>
      </c>
      <c r="B53" s="100"/>
      <c r="C53" s="100"/>
      <c r="D53" s="100"/>
      <c r="E53" s="100"/>
      <c r="F53" s="101"/>
      <c r="G53" s="96" t="s">
        <v>10</v>
      </c>
      <c r="H53" s="97"/>
      <c r="I53" s="97"/>
      <c r="J53" s="97"/>
      <c r="K53" s="97"/>
      <c r="L53" s="97"/>
      <c r="M53" s="97"/>
      <c r="N53" s="97"/>
      <c r="O53" s="9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5" t="s">
        <v>11</v>
      </c>
      <c r="B54" s="103" t="s">
        <v>12</v>
      </c>
      <c r="C54" s="16" t="s">
        <v>13</v>
      </c>
      <c r="D54" s="96" t="s">
        <v>14</v>
      </c>
      <c r="E54" s="97"/>
      <c r="F54" s="98"/>
      <c r="G54" s="96" t="s">
        <v>15</v>
      </c>
      <c r="H54" s="97"/>
      <c r="I54" s="98"/>
      <c r="J54" s="96" t="s">
        <v>16</v>
      </c>
      <c r="K54" s="97"/>
      <c r="L54" s="98"/>
      <c r="M54" s="96" t="s">
        <v>17</v>
      </c>
      <c r="N54" s="97"/>
      <c r="O54" s="98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5" t="s">
        <v>18</v>
      </c>
      <c r="B55" s="104"/>
      <c r="C55" s="17"/>
      <c r="D55" s="25" t="s">
        <v>19</v>
      </c>
      <c r="E55" s="25" t="s">
        <v>20</v>
      </c>
      <c r="F55" s="25" t="s">
        <v>21</v>
      </c>
      <c r="G55" s="25" t="s">
        <v>19</v>
      </c>
      <c r="H55" s="25" t="s">
        <v>20</v>
      </c>
      <c r="I55" s="25" t="s">
        <v>21</v>
      </c>
      <c r="J55" s="25" t="s">
        <v>19</v>
      </c>
      <c r="K55" s="25" t="s">
        <v>20</v>
      </c>
      <c r="L55" s="25" t="s">
        <v>21</v>
      </c>
      <c r="M55" s="25" t="s">
        <v>19</v>
      </c>
      <c r="N55" s="25" t="s">
        <v>20</v>
      </c>
      <c r="O55" s="25" t="s">
        <v>21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x14ac:dyDescent="0.2">
      <c r="A56" s="18" t="s">
        <v>144</v>
      </c>
      <c r="B56" s="18" t="s">
        <v>105</v>
      </c>
      <c r="C56" s="32" t="s">
        <v>22</v>
      </c>
      <c r="D56" s="20">
        <v>4</v>
      </c>
      <c r="E56" s="20">
        <v>18</v>
      </c>
      <c r="F56" s="20">
        <f t="shared" ref="F56:F59" si="60">SUM(D56:E56)</f>
        <v>22</v>
      </c>
      <c r="G56" s="20">
        <v>4</v>
      </c>
      <c r="H56" s="20">
        <v>15</v>
      </c>
      <c r="I56" s="20">
        <f t="shared" ref="I56:I59" si="61">SUM(G56:H56)</f>
        <v>19</v>
      </c>
      <c r="J56" s="20">
        <v>46</v>
      </c>
      <c r="K56" s="20">
        <v>134</v>
      </c>
      <c r="L56" s="20">
        <f t="shared" ref="L56:L59" si="62">SUM(J56:K56)</f>
        <v>180</v>
      </c>
      <c r="M56" s="20">
        <f t="shared" ref="M56:N56" si="63">SUM(G56,J56)</f>
        <v>50</v>
      </c>
      <c r="N56" s="20">
        <f t="shared" si="63"/>
        <v>149</v>
      </c>
      <c r="O56" s="20">
        <f t="shared" ref="O56:O59" si="64">SUM(M56:N56)</f>
        <v>199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x14ac:dyDescent="0.2">
      <c r="A57" s="18" t="s">
        <v>145</v>
      </c>
      <c r="B57" s="18" t="s">
        <v>105</v>
      </c>
      <c r="C57" s="19" t="s">
        <v>22</v>
      </c>
      <c r="D57" s="20">
        <v>0</v>
      </c>
      <c r="E57" s="20">
        <v>0</v>
      </c>
      <c r="F57" s="20">
        <f t="shared" si="60"/>
        <v>0</v>
      </c>
      <c r="G57" s="20">
        <v>63</v>
      </c>
      <c r="H57" s="20">
        <v>91</v>
      </c>
      <c r="I57" s="20">
        <f t="shared" si="61"/>
        <v>154</v>
      </c>
      <c r="J57" s="20">
        <v>468</v>
      </c>
      <c r="K57" s="20">
        <v>629</v>
      </c>
      <c r="L57" s="20">
        <f t="shared" si="62"/>
        <v>1097</v>
      </c>
      <c r="M57" s="20">
        <f t="shared" ref="M57:N57" si="65">SUM(G57,J57)</f>
        <v>531</v>
      </c>
      <c r="N57" s="20">
        <f t="shared" si="65"/>
        <v>720</v>
      </c>
      <c r="O57" s="20">
        <f t="shared" si="64"/>
        <v>1251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8" t="s">
        <v>33</v>
      </c>
      <c r="B58" s="18" t="s">
        <v>106</v>
      </c>
      <c r="C58" s="19" t="s">
        <v>22</v>
      </c>
      <c r="D58" s="20">
        <v>0</v>
      </c>
      <c r="E58" s="20">
        <v>0</v>
      </c>
      <c r="F58" s="20">
        <f t="shared" si="60"/>
        <v>0</v>
      </c>
      <c r="G58" s="20">
        <v>49</v>
      </c>
      <c r="H58" s="20">
        <v>41</v>
      </c>
      <c r="I58" s="20">
        <f t="shared" si="61"/>
        <v>90</v>
      </c>
      <c r="J58" s="20">
        <v>630</v>
      </c>
      <c r="K58" s="20">
        <v>534</v>
      </c>
      <c r="L58" s="20">
        <f t="shared" si="62"/>
        <v>1164</v>
      </c>
      <c r="M58" s="20">
        <f t="shared" ref="M58:N58" si="66">SUM(G58,J58)</f>
        <v>679</v>
      </c>
      <c r="N58" s="20">
        <f t="shared" si="66"/>
        <v>575</v>
      </c>
      <c r="O58" s="20">
        <f t="shared" si="64"/>
        <v>1254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x14ac:dyDescent="0.2">
      <c r="A59" s="18" t="s">
        <v>33</v>
      </c>
      <c r="B59" s="18" t="s">
        <v>195</v>
      </c>
      <c r="C59" s="19" t="s">
        <v>34</v>
      </c>
      <c r="D59" s="20">
        <v>0</v>
      </c>
      <c r="E59" s="20">
        <v>0</v>
      </c>
      <c r="F59" s="20">
        <f t="shared" si="60"/>
        <v>0</v>
      </c>
      <c r="G59" s="20">
        <v>13</v>
      </c>
      <c r="H59" s="20">
        <v>4</v>
      </c>
      <c r="I59" s="20">
        <f t="shared" si="61"/>
        <v>17</v>
      </c>
      <c r="J59" s="20">
        <v>136</v>
      </c>
      <c r="K59" s="20">
        <v>77</v>
      </c>
      <c r="L59" s="20">
        <f t="shared" si="62"/>
        <v>213</v>
      </c>
      <c r="M59" s="20">
        <f t="shared" ref="M59:N59" si="67">SUM(G59,J59)</f>
        <v>149</v>
      </c>
      <c r="N59" s="20">
        <f t="shared" si="67"/>
        <v>81</v>
      </c>
      <c r="O59" s="20">
        <f t="shared" si="64"/>
        <v>230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99" t="s">
        <v>26</v>
      </c>
      <c r="B60" s="100"/>
      <c r="C60" s="101"/>
      <c r="D60" s="20">
        <f t="shared" ref="D60:N60" si="68">SUM(D56:D59)</f>
        <v>4</v>
      </c>
      <c r="E60" s="20">
        <f t="shared" si="68"/>
        <v>18</v>
      </c>
      <c r="F60" s="20">
        <f t="shared" si="68"/>
        <v>22</v>
      </c>
      <c r="G60" s="20">
        <f t="shared" si="68"/>
        <v>129</v>
      </c>
      <c r="H60" s="20">
        <f t="shared" si="68"/>
        <v>151</v>
      </c>
      <c r="I60" s="20">
        <f t="shared" si="68"/>
        <v>280</v>
      </c>
      <c r="J60" s="20">
        <f t="shared" si="68"/>
        <v>1280</v>
      </c>
      <c r="K60" s="20">
        <f t="shared" si="68"/>
        <v>1374</v>
      </c>
      <c r="L60" s="20">
        <f t="shared" si="68"/>
        <v>2654</v>
      </c>
      <c r="M60" s="20">
        <f t="shared" si="68"/>
        <v>1409</v>
      </c>
      <c r="N60" s="20">
        <f t="shared" si="68"/>
        <v>1525</v>
      </c>
      <c r="O60" s="20">
        <f>SUM(O56:O59)</f>
        <v>2934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29"/>
      <c r="B61" s="29"/>
      <c r="C61" s="30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34" t="s">
        <v>29</v>
      </c>
      <c r="B62" s="15" t="s">
        <v>12</v>
      </c>
      <c r="C62" s="16" t="s">
        <v>13</v>
      </c>
      <c r="D62" s="25" t="s">
        <v>19</v>
      </c>
      <c r="E62" s="25" t="s">
        <v>20</v>
      </c>
      <c r="F62" s="25" t="s">
        <v>21</v>
      </c>
      <c r="G62" s="25" t="s">
        <v>19</v>
      </c>
      <c r="H62" s="25" t="s">
        <v>20</v>
      </c>
      <c r="I62" s="25" t="s">
        <v>21</v>
      </c>
      <c r="J62" s="25" t="s">
        <v>19</v>
      </c>
      <c r="K62" s="25" t="s">
        <v>20</v>
      </c>
      <c r="L62" s="25" t="s">
        <v>21</v>
      </c>
      <c r="M62" s="25" t="s">
        <v>19</v>
      </c>
      <c r="N62" s="25" t="s">
        <v>20</v>
      </c>
      <c r="O62" s="25" t="s">
        <v>21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2.5" x14ac:dyDescent="0.2">
      <c r="A63" s="35" t="s">
        <v>188</v>
      </c>
      <c r="B63" s="18" t="s">
        <v>105</v>
      </c>
      <c r="C63" s="19" t="s">
        <v>22</v>
      </c>
      <c r="D63" s="20">
        <v>0</v>
      </c>
      <c r="E63" s="20">
        <v>1</v>
      </c>
      <c r="F63" s="20">
        <f>D63+E63</f>
        <v>1</v>
      </c>
      <c r="G63" s="20">
        <v>0</v>
      </c>
      <c r="H63" s="20">
        <v>0</v>
      </c>
      <c r="I63" s="20">
        <f>SUM(G63:H63)</f>
        <v>0</v>
      </c>
      <c r="J63" s="20">
        <v>0</v>
      </c>
      <c r="K63" s="20">
        <v>1</v>
      </c>
      <c r="L63" s="20">
        <f>J63+K63</f>
        <v>1</v>
      </c>
      <c r="M63" s="20">
        <f>G63+J63</f>
        <v>0</v>
      </c>
      <c r="N63" s="20">
        <f>H63+K63</f>
        <v>1</v>
      </c>
      <c r="O63" s="20">
        <f>M63+N63</f>
        <v>1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2.5" x14ac:dyDescent="0.2">
      <c r="A64" s="36" t="s">
        <v>207</v>
      </c>
      <c r="B64" s="26" t="s">
        <v>105</v>
      </c>
      <c r="C64" s="19" t="s">
        <v>22</v>
      </c>
      <c r="D64" s="20">
        <v>2</v>
      </c>
      <c r="E64" s="20">
        <v>4</v>
      </c>
      <c r="F64" s="20">
        <f>SUM(D64:E64)</f>
        <v>6</v>
      </c>
      <c r="G64" s="20">
        <v>1</v>
      </c>
      <c r="H64" s="20">
        <v>1</v>
      </c>
      <c r="I64" s="20">
        <f>SUM(G64:H64)</f>
        <v>2</v>
      </c>
      <c r="J64" s="20">
        <v>0</v>
      </c>
      <c r="K64" s="20">
        <v>0</v>
      </c>
      <c r="L64" s="20">
        <f>SUM(J64:K64)</f>
        <v>0</v>
      </c>
      <c r="M64" s="20">
        <f t="shared" ref="M64:M73" si="69">G64+J64</f>
        <v>1</v>
      </c>
      <c r="N64" s="20">
        <f t="shared" ref="N64:N73" si="70">H64+K64</f>
        <v>1</v>
      </c>
      <c r="O64" s="20">
        <f t="shared" ref="O64:O72" si="71">M64+N64</f>
        <v>2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2.5" x14ac:dyDescent="0.2">
      <c r="A65" s="36" t="s">
        <v>208</v>
      </c>
      <c r="B65" s="26" t="s">
        <v>105</v>
      </c>
      <c r="C65" s="19" t="s">
        <v>22</v>
      </c>
      <c r="D65" s="20">
        <v>9</v>
      </c>
      <c r="E65" s="20">
        <v>5</v>
      </c>
      <c r="F65" s="20">
        <f t="shared" ref="F65" si="72">SUM(D65:E65)</f>
        <v>14</v>
      </c>
      <c r="G65" s="20">
        <v>0</v>
      </c>
      <c r="H65" s="20">
        <v>0</v>
      </c>
      <c r="I65" s="20">
        <f t="shared" ref="I65" si="73">SUM(G65:H65)</f>
        <v>0</v>
      </c>
      <c r="J65" s="20">
        <v>4</v>
      </c>
      <c r="K65" s="20">
        <v>0</v>
      </c>
      <c r="L65" s="20">
        <f t="shared" ref="L65" si="74">SUM(J65:K65)</f>
        <v>4</v>
      </c>
      <c r="M65" s="20">
        <f t="shared" si="69"/>
        <v>4</v>
      </c>
      <c r="N65" s="20">
        <f t="shared" si="70"/>
        <v>0</v>
      </c>
      <c r="O65" s="20">
        <f t="shared" si="71"/>
        <v>4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2.5" x14ac:dyDescent="0.2">
      <c r="A66" s="36" t="s">
        <v>191</v>
      </c>
      <c r="B66" s="26" t="s">
        <v>105</v>
      </c>
      <c r="C66" s="19" t="s">
        <v>22</v>
      </c>
      <c r="D66" s="20">
        <v>0</v>
      </c>
      <c r="E66" s="20">
        <v>1</v>
      </c>
      <c r="F66" s="20">
        <f>D66+E66</f>
        <v>1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f t="shared" si="69"/>
        <v>0</v>
      </c>
      <c r="N66" s="20">
        <f t="shared" si="70"/>
        <v>0</v>
      </c>
      <c r="O66" s="20">
        <f t="shared" si="71"/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2.5" x14ac:dyDescent="0.2">
      <c r="A67" s="36" t="s">
        <v>190</v>
      </c>
      <c r="B67" s="26" t="s">
        <v>105</v>
      </c>
      <c r="C67" s="19" t="s">
        <v>22</v>
      </c>
      <c r="D67" s="20">
        <v>9</v>
      </c>
      <c r="E67" s="20">
        <v>9</v>
      </c>
      <c r="F67" s="20">
        <f>D67+E67</f>
        <v>18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f t="shared" si="69"/>
        <v>0</v>
      </c>
      <c r="N67" s="20">
        <f t="shared" si="70"/>
        <v>0</v>
      </c>
      <c r="O67" s="20">
        <f t="shared" si="71"/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2.5" x14ac:dyDescent="0.2">
      <c r="A68" s="36" t="s">
        <v>189</v>
      </c>
      <c r="B68" s="26" t="s">
        <v>105</v>
      </c>
      <c r="C68" s="19" t="s">
        <v>22</v>
      </c>
      <c r="D68" s="20">
        <v>12</v>
      </c>
      <c r="E68" s="20">
        <v>8</v>
      </c>
      <c r="F68" s="20">
        <f>D68+E68</f>
        <v>20</v>
      </c>
      <c r="G68" s="20">
        <v>0</v>
      </c>
      <c r="H68" s="20">
        <v>0</v>
      </c>
      <c r="I68" s="20">
        <f>G68+H68</f>
        <v>0</v>
      </c>
      <c r="J68" s="20">
        <v>0</v>
      </c>
      <c r="K68" s="20">
        <v>0</v>
      </c>
      <c r="L68" s="20">
        <v>0</v>
      </c>
      <c r="M68" s="20">
        <f t="shared" si="69"/>
        <v>0</v>
      </c>
      <c r="N68" s="20">
        <f t="shared" si="70"/>
        <v>0</v>
      </c>
      <c r="O68" s="20">
        <f t="shared" si="71"/>
        <v>0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2.5" x14ac:dyDescent="0.2">
      <c r="A69" s="36" t="s">
        <v>35</v>
      </c>
      <c r="B69" s="26" t="s">
        <v>105</v>
      </c>
      <c r="C69" s="19" t="s">
        <v>22</v>
      </c>
      <c r="D69" s="20">
        <v>0</v>
      </c>
      <c r="E69" s="20">
        <v>0</v>
      </c>
      <c r="F69" s="20">
        <f t="shared" ref="F69:F72" si="75">SUM(D69:E69)</f>
        <v>0</v>
      </c>
      <c r="G69" s="20">
        <v>0</v>
      </c>
      <c r="H69" s="20">
        <v>0</v>
      </c>
      <c r="I69" s="20">
        <f t="shared" ref="I69:I72" si="76">SUM(G69:H69)</f>
        <v>0</v>
      </c>
      <c r="J69" s="20">
        <v>0</v>
      </c>
      <c r="K69" s="20">
        <v>2</v>
      </c>
      <c r="L69" s="20">
        <f t="shared" ref="L69:L72" si="77">SUM(J69:K69)</f>
        <v>2</v>
      </c>
      <c r="M69" s="20">
        <f t="shared" si="69"/>
        <v>0</v>
      </c>
      <c r="N69" s="20">
        <f t="shared" si="70"/>
        <v>2</v>
      </c>
      <c r="O69" s="20">
        <f t="shared" si="71"/>
        <v>2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36" t="s">
        <v>210</v>
      </c>
      <c r="B70" s="26" t="s">
        <v>105</v>
      </c>
      <c r="C70" s="19" t="s">
        <v>22</v>
      </c>
      <c r="D70" s="20">
        <v>6</v>
      </c>
      <c r="E70" s="20">
        <v>1</v>
      </c>
      <c r="F70" s="20">
        <f t="shared" si="75"/>
        <v>7</v>
      </c>
      <c r="G70" s="20">
        <v>0</v>
      </c>
      <c r="H70" s="20">
        <v>0</v>
      </c>
      <c r="I70" s="20">
        <f t="shared" si="76"/>
        <v>0</v>
      </c>
      <c r="J70" s="20">
        <v>0</v>
      </c>
      <c r="K70" s="20">
        <v>0</v>
      </c>
      <c r="L70" s="20">
        <f t="shared" si="77"/>
        <v>0</v>
      </c>
      <c r="M70" s="20">
        <f t="shared" si="69"/>
        <v>0</v>
      </c>
      <c r="N70" s="20">
        <f>H70+K70</f>
        <v>0</v>
      </c>
      <c r="O70" s="20">
        <f t="shared" si="71"/>
        <v>0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2.5" x14ac:dyDescent="0.2">
      <c r="A71" s="36" t="s">
        <v>192</v>
      </c>
      <c r="B71" s="26" t="s">
        <v>105</v>
      </c>
      <c r="C71" s="19" t="s">
        <v>22</v>
      </c>
      <c r="D71" s="20">
        <v>0</v>
      </c>
      <c r="E71" s="20">
        <v>1</v>
      </c>
      <c r="F71" s="20">
        <f>D71+E71</f>
        <v>1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f t="shared" si="69"/>
        <v>0</v>
      </c>
      <c r="N71" s="20">
        <f t="shared" si="70"/>
        <v>0</v>
      </c>
      <c r="O71" s="20">
        <f t="shared" si="71"/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2.5" x14ac:dyDescent="0.2">
      <c r="A72" s="36" t="s">
        <v>209</v>
      </c>
      <c r="B72" s="26" t="s">
        <v>105</v>
      </c>
      <c r="C72" s="19" t="s">
        <v>22</v>
      </c>
      <c r="D72" s="20">
        <v>5</v>
      </c>
      <c r="E72" s="20">
        <v>5</v>
      </c>
      <c r="F72" s="20">
        <f t="shared" si="75"/>
        <v>10</v>
      </c>
      <c r="G72" s="20">
        <v>0</v>
      </c>
      <c r="H72" s="20">
        <v>0</v>
      </c>
      <c r="I72" s="20">
        <f t="shared" si="76"/>
        <v>0</v>
      </c>
      <c r="J72" s="20">
        <v>0</v>
      </c>
      <c r="K72" s="20">
        <v>0</v>
      </c>
      <c r="L72" s="20">
        <f t="shared" si="77"/>
        <v>0</v>
      </c>
      <c r="M72" s="20">
        <f t="shared" si="69"/>
        <v>0</v>
      </c>
      <c r="N72" s="20">
        <f t="shared" si="70"/>
        <v>0</v>
      </c>
      <c r="O72" s="20">
        <f t="shared" si="71"/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2.5" x14ac:dyDescent="0.2">
      <c r="A73" s="36" t="s">
        <v>193</v>
      </c>
      <c r="B73" s="26" t="s">
        <v>105</v>
      </c>
      <c r="C73" s="19" t="s">
        <v>22</v>
      </c>
      <c r="D73" s="20">
        <v>7</v>
      </c>
      <c r="E73" s="20">
        <v>1</v>
      </c>
      <c r="F73" s="20">
        <f>D73+E73</f>
        <v>8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f t="shared" si="69"/>
        <v>0</v>
      </c>
      <c r="N73" s="20">
        <f t="shared" si="70"/>
        <v>0</v>
      </c>
      <c r="O73" s="20">
        <f>M73+N73</f>
        <v>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18" t="s">
        <v>26</v>
      </c>
      <c r="B74" s="100"/>
      <c r="C74" s="101"/>
      <c r="D74" s="20">
        <f>SUM(D63:D73)</f>
        <v>50</v>
      </c>
      <c r="E74" s="20">
        <f>SUM(E63:E73)</f>
        <v>36</v>
      </c>
      <c r="F74" s="20">
        <f>SUM(F63:F73)</f>
        <v>86</v>
      </c>
      <c r="G74" s="20">
        <f>SUM(G64:G73)</f>
        <v>1</v>
      </c>
      <c r="H74" s="20">
        <f>SUM(H64:H73)</f>
        <v>1</v>
      </c>
      <c r="I74" s="20">
        <f>SUM(I63:I73)</f>
        <v>2</v>
      </c>
      <c r="J74" s="20">
        <f>SUM(J64:J73)</f>
        <v>4</v>
      </c>
      <c r="K74" s="20">
        <f>SUM(K63:K73)</f>
        <v>3</v>
      </c>
      <c r="L74" s="20">
        <f>SUM(L63:L73)</f>
        <v>7</v>
      </c>
      <c r="M74" s="20">
        <f>SUM(M63:M73)</f>
        <v>5</v>
      </c>
      <c r="N74" s="20">
        <f>SUM(N63:N73)</f>
        <v>4</v>
      </c>
      <c r="O74" s="20">
        <f>SUM(O63:O73)</f>
        <v>9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2"/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99" t="s">
        <v>31</v>
      </c>
      <c r="B76" s="100"/>
      <c r="C76" s="101"/>
      <c r="D76" s="25">
        <f t="shared" ref="D76:O76" si="78">SUM(D60,D74)</f>
        <v>54</v>
      </c>
      <c r="E76" s="25">
        <f t="shared" si="78"/>
        <v>54</v>
      </c>
      <c r="F76" s="25">
        <f t="shared" si="78"/>
        <v>108</v>
      </c>
      <c r="G76" s="25">
        <f t="shared" si="78"/>
        <v>130</v>
      </c>
      <c r="H76" s="25">
        <f t="shared" si="78"/>
        <v>152</v>
      </c>
      <c r="I76" s="25">
        <f t="shared" si="78"/>
        <v>282</v>
      </c>
      <c r="J76" s="25">
        <f t="shared" si="78"/>
        <v>1284</v>
      </c>
      <c r="K76" s="25">
        <f t="shared" si="78"/>
        <v>1377</v>
      </c>
      <c r="L76" s="25">
        <f t="shared" si="78"/>
        <v>2661</v>
      </c>
      <c r="M76" s="25">
        <f t="shared" si="78"/>
        <v>1414</v>
      </c>
      <c r="N76" s="25">
        <f t="shared" si="78"/>
        <v>1529</v>
      </c>
      <c r="O76" s="25">
        <f t="shared" si="78"/>
        <v>2943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29"/>
      <c r="B77" s="29"/>
      <c r="C77" s="30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02" t="s">
        <v>36</v>
      </c>
      <c r="B78" s="100"/>
      <c r="C78" s="100"/>
      <c r="D78" s="100"/>
      <c r="E78" s="100"/>
      <c r="F78" s="101"/>
      <c r="G78" s="96" t="s">
        <v>10</v>
      </c>
      <c r="H78" s="97"/>
      <c r="I78" s="97"/>
      <c r="J78" s="97"/>
      <c r="K78" s="97"/>
      <c r="L78" s="97"/>
      <c r="M78" s="97"/>
      <c r="N78" s="97"/>
      <c r="O78" s="9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5" t="s">
        <v>11</v>
      </c>
      <c r="B79" s="103" t="s">
        <v>12</v>
      </c>
      <c r="C79" s="116" t="s">
        <v>13</v>
      </c>
      <c r="D79" s="96" t="s">
        <v>14</v>
      </c>
      <c r="E79" s="97"/>
      <c r="F79" s="98"/>
      <c r="G79" s="96" t="s">
        <v>15</v>
      </c>
      <c r="H79" s="97"/>
      <c r="I79" s="98"/>
      <c r="J79" s="96" t="s">
        <v>16</v>
      </c>
      <c r="K79" s="97"/>
      <c r="L79" s="98"/>
      <c r="M79" s="96" t="s">
        <v>17</v>
      </c>
      <c r="N79" s="97"/>
      <c r="O79" s="98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5" t="s">
        <v>18</v>
      </c>
      <c r="B80" s="104"/>
      <c r="C80" s="117"/>
      <c r="D80" s="25" t="s">
        <v>19</v>
      </c>
      <c r="E80" s="25" t="s">
        <v>20</v>
      </c>
      <c r="F80" s="25" t="s">
        <v>21</v>
      </c>
      <c r="G80" s="25" t="s">
        <v>19</v>
      </c>
      <c r="H80" s="25" t="s">
        <v>20</v>
      </c>
      <c r="I80" s="25" t="s">
        <v>21</v>
      </c>
      <c r="J80" s="25" t="s">
        <v>19</v>
      </c>
      <c r="K80" s="25" t="s">
        <v>20</v>
      </c>
      <c r="L80" s="25" t="s">
        <v>21</v>
      </c>
      <c r="M80" s="25" t="s">
        <v>19</v>
      </c>
      <c r="N80" s="25" t="s">
        <v>20</v>
      </c>
      <c r="O80" s="25" t="s">
        <v>21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2.5" x14ac:dyDescent="0.2">
      <c r="A81" s="18" t="s">
        <v>140</v>
      </c>
      <c r="B81" s="18" t="s">
        <v>107</v>
      </c>
      <c r="C81" s="27" t="s">
        <v>198</v>
      </c>
      <c r="D81" s="20">
        <v>7</v>
      </c>
      <c r="E81" s="20">
        <v>8</v>
      </c>
      <c r="F81" s="20">
        <f t="shared" ref="F81:F89" si="79">SUM(D81:E81)</f>
        <v>15</v>
      </c>
      <c r="G81" s="20">
        <v>7</v>
      </c>
      <c r="H81" s="20">
        <v>6</v>
      </c>
      <c r="I81" s="20">
        <f t="shared" ref="I81:I89" si="80">SUM(G81:H81)</f>
        <v>13</v>
      </c>
      <c r="J81" s="20">
        <v>67</v>
      </c>
      <c r="K81" s="20">
        <v>131</v>
      </c>
      <c r="L81" s="20">
        <f t="shared" ref="L81:L89" si="81">SUM(J81:K81)</f>
        <v>198</v>
      </c>
      <c r="M81" s="20">
        <f t="shared" ref="M81:N81" si="82">SUM(G81,J81)</f>
        <v>74</v>
      </c>
      <c r="N81" s="20">
        <f t="shared" si="82"/>
        <v>137</v>
      </c>
      <c r="O81" s="20">
        <f t="shared" ref="O81:O89" si="83">SUM(M81:N81)</f>
        <v>211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2.5" x14ac:dyDescent="0.2">
      <c r="A82" s="18" t="s">
        <v>168</v>
      </c>
      <c r="B82" s="18" t="s">
        <v>108</v>
      </c>
      <c r="C82" s="27" t="s">
        <v>198</v>
      </c>
      <c r="D82" s="20">
        <v>0</v>
      </c>
      <c r="E82" s="20">
        <v>0</v>
      </c>
      <c r="F82" s="20">
        <f t="shared" si="79"/>
        <v>0</v>
      </c>
      <c r="G82" s="20">
        <v>0</v>
      </c>
      <c r="H82" s="20">
        <v>0</v>
      </c>
      <c r="I82" s="20">
        <f t="shared" si="80"/>
        <v>0</v>
      </c>
      <c r="J82" s="20">
        <v>5</v>
      </c>
      <c r="K82" s="20">
        <v>9</v>
      </c>
      <c r="L82" s="20">
        <f t="shared" si="81"/>
        <v>14</v>
      </c>
      <c r="M82" s="20">
        <f t="shared" ref="M82:N82" si="84">SUM(G82,J82)</f>
        <v>5</v>
      </c>
      <c r="N82" s="20">
        <f t="shared" si="84"/>
        <v>9</v>
      </c>
      <c r="O82" s="20">
        <f t="shared" si="83"/>
        <v>14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2.5" x14ac:dyDescent="0.2">
      <c r="A83" s="18" t="s">
        <v>37</v>
      </c>
      <c r="B83" s="18" t="s">
        <v>109</v>
      </c>
      <c r="C83" s="27" t="s">
        <v>198</v>
      </c>
      <c r="D83" s="20">
        <v>0</v>
      </c>
      <c r="E83" s="20">
        <v>0</v>
      </c>
      <c r="F83" s="20">
        <f t="shared" si="79"/>
        <v>0</v>
      </c>
      <c r="G83" s="20">
        <v>38</v>
      </c>
      <c r="H83" s="20">
        <v>43</v>
      </c>
      <c r="I83" s="20">
        <f t="shared" si="80"/>
        <v>81</v>
      </c>
      <c r="J83" s="20">
        <v>610</v>
      </c>
      <c r="K83" s="20">
        <v>851</v>
      </c>
      <c r="L83" s="20">
        <f t="shared" si="81"/>
        <v>1461</v>
      </c>
      <c r="M83" s="20">
        <f t="shared" ref="M83:N83" si="85">SUM(G83,J83)</f>
        <v>648</v>
      </c>
      <c r="N83" s="20">
        <f t="shared" si="85"/>
        <v>894</v>
      </c>
      <c r="O83" s="20">
        <f t="shared" si="83"/>
        <v>1542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8" t="s">
        <v>37</v>
      </c>
      <c r="B84" s="18" t="s">
        <v>196</v>
      </c>
      <c r="C84" s="27" t="s">
        <v>38</v>
      </c>
      <c r="D84" s="20">
        <v>0</v>
      </c>
      <c r="E84" s="20">
        <v>0</v>
      </c>
      <c r="F84" s="20">
        <f t="shared" si="79"/>
        <v>0</v>
      </c>
      <c r="G84" s="20">
        <v>0</v>
      </c>
      <c r="H84" s="20">
        <v>0</v>
      </c>
      <c r="I84" s="20">
        <f t="shared" si="80"/>
        <v>0</v>
      </c>
      <c r="J84" s="20">
        <v>20</v>
      </c>
      <c r="K84" s="20">
        <v>42</v>
      </c>
      <c r="L84" s="20">
        <f t="shared" si="81"/>
        <v>62</v>
      </c>
      <c r="M84" s="20">
        <f t="shared" ref="M84:N84" si="86">SUM(G84,J84)</f>
        <v>20</v>
      </c>
      <c r="N84" s="20">
        <f t="shared" si="86"/>
        <v>42</v>
      </c>
      <c r="O84" s="20">
        <f t="shared" si="83"/>
        <v>62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8" t="s">
        <v>37</v>
      </c>
      <c r="B85" s="18" t="s">
        <v>197</v>
      </c>
      <c r="C85" s="27" t="s">
        <v>39</v>
      </c>
      <c r="D85" s="20">
        <v>15</v>
      </c>
      <c r="E85" s="20">
        <v>18</v>
      </c>
      <c r="F85" s="20">
        <f t="shared" si="79"/>
        <v>33</v>
      </c>
      <c r="G85" s="20">
        <v>14</v>
      </c>
      <c r="H85" s="20">
        <v>13</v>
      </c>
      <c r="I85" s="20">
        <f t="shared" si="80"/>
        <v>27</v>
      </c>
      <c r="J85" s="20">
        <v>271</v>
      </c>
      <c r="K85" s="20">
        <v>405</v>
      </c>
      <c r="L85" s="20">
        <f t="shared" si="81"/>
        <v>676</v>
      </c>
      <c r="M85" s="20">
        <f t="shared" ref="M85:N85" si="87">SUM(G85,J85)</f>
        <v>285</v>
      </c>
      <c r="N85" s="20">
        <f t="shared" si="87"/>
        <v>418</v>
      </c>
      <c r="O85" s="20">
        <f t="shared" si="83"/>
        <v>703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2.5" x14ac:dyDescent="0.2">
      <c r="A86" s="37" t="s">
        <v>146</v>
      </c>
      <c r="B86" s="37" t="s">
        <v>110</v>
      </c>
      <c r="C86" s="27" t="s">
        <v>198</v>
      </c>
      <c r="D86" s="38">
        <v>2</v>
      </c>
      <c r="E86" s="38">
        <v>4</v>
      </c>
      <c r="F86" s="38">
        <f t="shared" si="79"/>
        <v>6</v>
      </c>
      <c r="G86" s="38">
        <v>0</v>
      </c>
      <c r="H86" s="38">
        <v>4</v>
      </c>
      <c r="I86" s="38">
        <f t="shared" si="80"/>
        <v>4</v>
      </c>
      <c r="J86" s="38">
        <v>26</v>
      </c>
      <c r="K86" s="38">
        <v>17</v>
      </c>
      <c r="L86" s="38">
        <f t="shared" si="81"/>
        <v>43</v>
      </c>
      <c r="M86" s="38">
        <f t="shared" ref="M86:N86" si="88">SUM(G86,J86)</f>
        <v>26</v>
      </c>
      <c r="N86" s="38">
        <f t="shared" si="88"/>
        <v>21</v>
      </c>
      <c r="O86" s="38">
        <f t="shared" si="83"/>
        <v>47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2.5" x14ac:dyDescent="0.2">
      <c r="A87" s="39" t="s">
        <v>147</v>
      </c>
      <c r="B87" s="39" t="s">
        <v>110</v>
      </c>
      <c r="C87" s="27" t="s">
        <v>198</v>
      </c>
      <c r="D87" s="40">
        <v>16</v>
      </c>
      <c r="E87" s="40">
        <v>10</v>
      </c>
      <c r="F87" s="40">
        <f t="shared" si="79"/>
        <v>26</v>
      </c>
      <c r="G87" s="40">
        <v>14</v>
      </c>
      <c r="H87" s="40">
        <v>9</v>
      </c>
      <c r="I87" s="40">
        <f t="shared" si="80"/>
        <v>23</v>
      </c>
      <c r="J87" s="40">
        <v>116</v>
      </c>
      <c r="K87" s="40">
        <v>82</v>
      </c>
      <c r="L87" s="40">
        <f t="shared" si="81"/>
        <v>198</v>
      </c>
      <c r="M87" s="40">
        <f t="shared" ref="M87:N87" si="89">SUM(G87,J87)</f>
        <v>130</v>
      </c>
      <c r="N87" s="40">
        <f t="shared" si="89"/>
        <v>91</v>
      </c>
      <c r="O87" s="40">
        <f t="shared" si="83"/>
        <v>221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2.5" x14ac:dyDescent="0.2">
      <c r="A88" s="39" t="s">
        <v>40</v>
      </c>
      <c r="B88" s="39" t="s">
        <v>110</v>
      </c>
      <c r="C88" s="27" t="s">
        <v>198</v>
      </c>
      <c r="D88" s="40">
        <v>4</v>
      </c>
      <c r="E88" s="40">
        <v>3</v>
      </c>
      <c r="F88" s="40">
        <f t="shared" si="79"/>
        <v>7</v>
      </c>
      <c r="G88" s="40">
        <v>3</v>
      </c>
      <c r="H88" s="40">
        <v>3</v>
      </c>
      <c r="I88" s="40">
        <f t="shared" si="80"/>
        <v>6</v>
      </c>
      <c r="J88" s="40">
        <v>35</v>
      </c>
      <c r="K88" s="40">
        <v>37</v>
      </c>
      <c r="L88" s="40">
        <f t="shared" si="81"/>
        <v>72</v>
      </c>
      <c r="M88" s="40">
        <f t="shared" ref="M88:N88" si="90">SUM(G88,J88)</f>
        <v>38</v>
      </c>
      <c r="N88" s="40">
        <f t="shared" si="90"/>
        <v>40</v>
      </c>
      <c r="O88" s="40">
        <f t="shared" si="83"/>
        <v>78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2.5" x14ac:dyDescent="0.2">
      <c r="A89" s="41" t="s">
        <v>148</v>
      </c>
      <c r="B89" s="41" t="s">
        <v>110</v>
      </c>
      <c r="C89" s="27" t="s">
        <v>198</v>
      </c>
      <c r="D89" s="42">
        <v>5</v>
      </c>
      <c r="E89" s="42">
        <v>7</v>
      </c>
      <c r="F89" s="42">
        <f t="shared" si="79"/>
        <v>12</v>
      </c>
      <c r="G89" s="42">
        <v>2</v>
      </c>
      <c r="H89" s="42">
        <v>4</v>
      </c>
      <c r="I89" s="42">
        <f t="shared" si="80"/>
        <v>6</v>
      </c>
      <c r="J89" s="42">
        <v>41</v>
      </c>
      <c r="K89" s="42">
        <v>44</v>
      </c>
      <c r="L89" s="42">
        <f t="shared" si="81"/>
        <v>85</v>
      </c>
      <c r="M89" s="42">
        <f t="shared" ref="M89:N89" si="91">SUM(G89,J89)</f>
        <v>43</v>
      </c>
      <c r="N89" s="42">
        <f t="shared" si="91"/>
        <v>48</v>
      </c>
      <c r="O89" s="42">
        <f t="shared" si="83"/>
        <v>91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99" t="s">
        <v>26</v>
      </c>
      <c r="B90" s="100"/>
      <c r="C90" s="101"/>
      <c r="D90" s="20">
        <f t="shared" ref="D90:O90" si="92">SUM(D81:D89)</f>
        <v>49</v>
      </c>
      <c r="E90" s="20">
        <f t="shared" si="92"/>
        <v>50</v>
      </c>
      <c r="F90" s="20">
        <f t="shared" si="92"/>
        <v>99</v>
      </c>
      <c r="G90" s="20">
        <f t="shared" si="92"/>
        <v>78</v>
      </c>
      <c r="H90" s="20">
        <f t="shared" si="92"/>
        <v>82</v>
      </c>
      <c r="I90" s="20">
        <f t="shared" si="92"/>
        <v>160</v>
      </c>
      <c r="J90" s="20">
        <f t="shared" si="92"/>
        <v>1191</v>
      </c>
      <c r="K90" s="20">
        <f t="shared" si="92"/>
        <v>1618</v>
      </c>
      <c r="L90" s="20">
        <f t="shared" si="92"/>
        <v>2809</v>
      </c>
      <c r="M90" s="20">
        <f t="shared" si="92"/>
        <v>1269</v>
      </c>
      <c r="N90" s="20">
        <f t="shared" si="92"/>
        <v>1700</v>
      </c>
      <c r="O90" s="20">
        <f t="shared" si="92"/>
        <v>2969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29"/>
      <c r="B91" s="29"/>
      <c r="C91" s="31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5" t="s">
        <v>27</v>
      </c>
      <c r="B92" s="15" t="s">
        <v>12</v>
      </c>
      <c r="C92" s="16" t="s">
        <v>13</v>
      </c>
      <c r="D92" s="25" t="s">
        <v>19</v>
      </c>
      <c r="E92" s="25" t="s">
        <v>20</v>
      </c>
      <c r="F92" s="25" t="s">
        <v>21</v>
      </c>
      <c r="G92" s="25" t="s">
        <v>19</v>
      </c>
      <c r="H92" s="25" t="s">
        <v>20</v>
      </c>
      <c r="I92" s="25" t="s">
        <v>21</v>
      </c>
      <c r="J92" s="25" t="s">
        <v>19</v>
      </c>
      <c r="K92" s="25" t="s">
        <v>20</v>
      </c>
      <c r="L92" s="25" t="s">
        <v>21</v>
      </c>
      <c r="M92" s="25" t="s">
        <v>19</v>
      </c>
      <c r="N92" s="25" t="s">
        <v>20</v>
      </c>
      <c r="O92" s="25" t="s">
        <v>21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2.5" x14ac:dyDescent="0.2">
      <c r="A93" s="18" t="s">
        <v>169</v>
      </c>
      <c r="B93" s="18" t="s">
        <v>109</v>
      </c>
      <c r="C93" s="27" t="s">
        <v>198</v>
      </c>
      <c r="D93" s="20">
        <v>8</v>
      </c>
      <c r="E93" s="20">
        <v>11</v>
      </c>
      <c r="F93" s="20">
        <f t="shared" ref="F93:F96" si="93">SUM(D93:E93)</f>
        <v>19</v>
      </c>
      <c r="G93" s="20">
        <v>6</v>
      </c>
      <c r="H93" s="20">
        <v>8</v>
      </c>
      <c r="I93" s="20">
        <f t="shared" ref="I93:I96" si="94">SUM(G93:H93)</f>
        <v>14</v>
      </c>
      <c r="J93" s="20">
        <v>0</v>
      </c>
      <c r="K93" s="20">
        <v>1</v>
      </c>
      <c r="L93" s="20">
        <f t="shared" ref="L93:L96" si="95">SUM(J93:K93)</f>
        <v>1</v>
      </c>
      <c r="M93" s="20">
        <f t="shared" ref="M93:N93" si="96">SUM(G93,J93)</f>
        <v>6</v>
      </c>
      <c r="N93" s="20">
        <f t="shared" si="96"/>
        <v>9</v>
      </c>
      <c r="O93" s="20">
        <f t="shared" ref="O93:O96" si="97">SUM(M93:N93)</f>
        <v>15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2.5" x14ac:dyDescent="0.2">
      <c r="A94" s="18" t="s">
        <v>170</v>
      </c>
      <c r="B94" s="18" t="s">
        <v>111</v>
      </c>
      <c r="C94" s="27" t="s">
        <v>198</v>
      </c>
      <c r="D94" s="20">
        <v>0</v>
      </c>
      <c r="E94" s="20">
        <v>0</v>
      </c>
      <c r="F94" s="20">
        <f t="shared" si="93"/>
        <v>0</v>
      </c>
      <c r="G94" s="20">
        <v>0</v>
      </c>
      <c r="H94" s="20">
        <v>0</v>
      </c>
      <c r="I94" s="20">
        <f t="shared" si="94"/>
        <v>0</v>
      </c>
      <c r="J94" s="20">
        <v>1</v>
      </c>
      <c r="K94" s="20">
        <v>7</v>
      </c>
      <c r="L94" s="20">
        <f t="shared" si="95"/>
        <v>8</v>
      </c>
      <c r="M94" s="20">
        <f t="shared" ref="M94:N94" si="98">SUM(G94,J94)</f>
        <v>1</v>
      </c>
      <c r="N94" s="20">
        <f t="shared" si="98"/>
        <v>7</v>
      </c>
      <c r="O94" s="20">
        <f t="shared" si="97"/>
        <v>8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2.5" x14ac:dyDescent="0.2">
      <c r="A95" s="18" t="s">
        <v>149</v>
      </c>
      <c r="B95" s="18" t="s">
        <v>110</v>
      </c>
      <c r="C95" s="27" t="s">
        <v>198</v>
      </c>
      <c r="D95" s="20">
        <v>0</v>
      </c>
      <c r="E95" s="20">
        <v>0</v>
      </c>
      <c r="F95" s="20">
        <f t="shared" si="93"/>
        <v>0</v>
      </c>
      <c r="G95" s="20">
        <v>0</v>
      </c>
      <c r="H95" s="20">
        <v>0</v>
      </c>
      <c r="I95" s="20">
        <f t="shared" si="94"/>
        <v>0</v>
      </c>
      <c r="J95" s="20">
        <v>7</v>
      </c>
      <c r="K95" s="20">
        <v>10</v>
      </c>
      <c r="L95" s="20">
        <f t="shared" si="95"/>
        <v>17</v>
      </c>
      <c r="M95" s="20">
        <f t="shared" ref="M95:N95" si="99">SUM(G95,J95)</f>
        <v>7</v>
      </c>
      <c r="N95" s="20">
        <f t="shared" si="99"/>
        <v>10</v>
      </c>
      <c r="O95" s="20">
        <f t="shared" si="97"/>
        <v>17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2.5" x14ac:dyDescent="0.2">
      <c r="A96" s="18" t="s">
        <v>150</v>
      </c>
      <c r="B96" s="18" t="s">
        <v>110</v>
      </c>
      <c r="C96" s="27" t="s">
        <v>198</v>
      </c>
      <c r="D96" s="20">
        <v>0</v>
      </c>
      <c r="E96" s="20">
        <v>0</v>
      </c>
      <c r="F96" s="20">
        <f t="shared" si="93"/>
        <v>0</v>
      </c>
      <c r="G96" s="20">
        <v>0</v>
      </c>
      <c r="H96" s="20">
        <v>0</v>
      </c>
      <c r="I96" s="20">
        <f t="shared" si="94"/>
        <v>0</v>
      </c>
      <c r="J96" s="20">
        <v>11</v>
      </c>
      <c r="K96" s="20">
        <v>7</v>
      </c>
      <c r="L96" s="20">
        <f t="shared" si="95"/>
        <v>18</v>
      </c>
      <c r="M96" s="20">
        <f t="shared" ref="M96:N96" si="100">SUM(G96,J96)</f>
        <v>11</v>
      </c>
      <c r="N96" s="20">
        <f t="shared" si="100"/>
        <v>7</v>
      </c>
      <c r="O96" s="20">
        <f t="shared" si="97"/>
        <v>18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96" t="s">
        <v>26</v>
      </c>
      <c r="B97" s="100"/>
      <c r="C97" s="101"/>
      <c r="D97" s="20">
        <f t="shared" ref="D97:O97" si="101">SUM(D93:D96)</f>
        <v>8</v>
      </c>
      <c r="E97" s="20">
        <f t="shared" si="101"/>
        <v>11</v>
      </c>
      <c r="F97" s="20">
        <f t="shared" si="101"/>
        <v>19</v>
      </c>
      <c r="G97" s="20">
        <f t="shared" si="101"/>
        <v>6</v>
      </c>
      <c r="H97" s="20">
        <f t="shared" si="101"/>
        <v>8</v>
      </c>
      <c r="I97" s="20">
        <f t="shared" si="101"/>
        <v>14</v>
      </c>
      <c r="J97" s="20">
        <f t="shared" si="101"/>
        <v>19</v>
      </c>
      <c r="K97" s="20">
        <f t="shared" si="101"/>
        <v>25</v>
      </c>
      <c r="L97" s="20">
        <f t="shared" si="101"/>
        <v>44</v>
      </c>
      <c r="M97" s="20">
        <f t="shared" si="101"/>
        <v>25</v>
      </c>
      <c r="N97" s="20">
        <f t="shared" si="101"/>
        <v>33</v>
      </c>
      <c r="O97" s="20">
        <f t="shared" si="101"/>
        <v>58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29"/>
      <c r="B98" s="29"/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99" t="s">
        <v>31</v>
      </c>
      <c r="B99" s="100"/>
      <c r="C99" s="101"/>
      <c r="D99" s="25">
        <f t="shared" ref="D99:O99" si="102">SUM(D90,D97)</f>
        <v>57</v>
      </c>
      <c r="E99" s="25">
        <f t="shared" si="102"/>
        <v>61</v>
      </c>
      <c r="F99" s="25">
        <f t="shared" si="102"/>
        <v>118</v>
      </c>
      <c r="G99" s="25">
        <f t="shared" si="102"/>
        <v>84</v>
      </c>
      <c r="H99" s="25">
        <f t="shared" si="102"/>
        <v>90</v>
      </c>
      <c r="I99" s="25">
        <f t="shared" si="102"/>
        <v>174</v>
      </c>
      <c r="J99" s="25">
        <f t="shared" si="102"/>
        <v>1210</v>
      </c>
      <c r="K99" s="25">
        <f t="shared" si="102"/>
        <v>1643</v>
      </c>
      <c r="L99" s="25">
        <f t="shared" si="102"/>
        <v>2853</v>
      </c>
      <c r="M99" s="25">
        <f t="shared" si="102"/>
        <v>1294</v>
      </c>
      <c r="N99" s="25">
        <f t="shared" si="102"/>
        <v>1733</v>
      </c>
      <c r="O99" s="25">
        <f t="shared" si="102"/>
        <v>3027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29"/>
      <c r="B100" s="29"/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02" t="s">
        <v>41</v>
      </c>
      <c r="B101" s="100"/>
      <c r="C101" s="100"/>
      <c r="D101" s="100"/>
      <c r="E101" s="100"/>
      <c r="F101" s="101"/>
      <c r="G101" s="96" t="s">
        <v>10</v>
      </c>
      <c r="H101" s="97"/>
      <c r="I101" s="97"/>
      <c r="J101" s="97"/>
      <c r="K101" s="97"/>
      <c r="L101" s="97"/>
      <c r="M101" s="97"/>
      <c r="N101" s="97"/>
      <c r="O101" s="98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5" t="s">
        <v>11</v>
      </c>
      <c r="B102" s="103" t="s">
        <v>12</v>
      </c>
      <c r="C102" s="116" t="s">
        <v>13</v>
      </c>
      <c r="D102" s="96" t="s">
        <v>14</v>
      </c>
      <c r="E102" s="97"/>
      <c r="F102" s="98"/>
      <c r="G102" s="96" t="s">
        <v>15</v>
      </c>
      <c r="H102" s="97"/>
      <c r="I102" s="98"/>
      <c r="J102" s="96" t="s">
        <v>16</v>
      </c>
      <c r="K102" s="97"/>
      <c r="L102" s="98"/>
      <c r="M102" s="96" t="s">
        <v>17</v>
      </c>
      <c r="N102" s="97"/>
      <c r="O102" s="98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5" t="s">
        <v>18</v>
      </c>
      <c r="B103" s="104"/>
      <c r="C103" s="117"/>
      <c r="D103" s="25" t="s">
        <v>19</v>
      </c>
      <c r="E103" s="25" t="s">
        <v>20</v>
      </c>
      <c r="F103" s="25" t="s">
        <v>21</v>
      </c>
      <c r="G103" s="25" t="s">
        <v>19</v>
      </c>
      <c r="H103" s="25" t="s">
        <v>20</v>
      </c>
      <c r="I103" s="25" t="s">
        <v>21</v>
      </c>
      <c r="J103" s="25" t="s">
        <v>19</v>
      </c>
      <c r="K103" s="25" t="s">
        <v>20</v>
      </c>
      <c r="L103" s="25" t="s">
        <v>21</v>
      </c>
      <c r="M103" s="25" t="s">
        <v>19</v>
      </c>
      <c r="N103" s="25" t="s">
        <v>20</v>
      </c>
      <c r="O103" s="25" t="s">
        <v>21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8" t="s">
        <v>140</v>
      </c>
      <c r="B104" s="18" t="s">
        <v>112</v>
      </c>
      <c r="C104" s="43" t="s">
        <v>39</v>
      </c>
      <c r="D104" s="20">
        <v>4</v>
      </c>
      <c r="E104" s="20">
        <v>17</v>
      </c>
      <c r="F104" s="20">
        <f t="shared" ref="F104:F118" si="103">SUM(D104:E104)</f>
        <v>21</v>
      </c>
      <c r="G104" s="20">
        <v>3</v>
      </c>
      <c r="H104" s="20">
        <v>14</v>
      </c>
      <c r="I104" s="20">
        <f t="shared" ref="I104:I118" si="104">SUM(G104:H104)</f>
        <v>17</v>
      </c>
      <c r="J104" s="20">
        <v>85</v>
      </c>
      <c r="K104" s="20">
        <v>174</v>
      </c>
      <c r="L104" s="20">
        <f t="shared" ref="L104:L111" si="105">SUM(J104:K104)</f>
        <v>259</v>
      </c>
      <c r="M104" s="20">
        <f t="shared" ref="M104:N104" si="106">SUM(G104,J104)</f>
        <v>88</v>
      </c>
      <c r="N104" s="20">
        <f t="shared" si="106"/>
        <v>188</v>
      </c>
      <c r="O104" s="20">
        <f t="shared" ref="O104:O118" si="107">SUM(M104:N104)</f>
        <v>276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8" t="s">
        <v>42</v>
      </c>
      <c r="B105" s="18" t="s">
        <v>113</v>
      </c>
      <c r="C105" s="43" t="s">
        <v>39</v>
      </c>
      <c r="D105" s="20">
        <v>7</v>
      </c>
      <c r="E105" s="20">
        <v>3</v>
      </c>
      <c r="F105" s="20">
        <f t="shared" si="103"/>
        <v>10</v>
      </c>
      <c r="G105" s="20">
        <v>8</v>
      </c>
      <c r="H105" s="20">
        <v>7</v>
      </c>
      <c r="I105" s="20">
        <f t="shared" si="104"/>
        <v>15</v>
      </c>
      <c r="J105" s="20">
        <v>38</v>
      </c>
      <c r="K105" s="20">
        <v>26</v>
      </c>
      <c r="L105" s="20">
        <f t="shared" si="105"/>
        <v>64</v>
      </c>
      <c r="M105" s="20">
        <f t="shared" ref="M105:N105" si="108">SUM(G105,J105)</f>
        <v>46</v>
      </c>
      <c r="N105" s="20">
        <f t="shared" si="108"/>
        <v>33</v>
      </c>
      <c r="O105" s="20">
        <f t="shared" si="107"/>
        <v>79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8" t="s">
        <v>138</v>
      </c>
      <c r="B106" s="18" t="s">
        <v>113</v>
      </c>
      <c r="C106" s="43" t="s">
        <v>39</v>
      </c>
      <c r="D106" s="20">
        <v>14</v>
      </c>
      <c r="E106" s="20">
        <v>20</v>
      </c>
      <c r="F106" s="20">
        <f t="shared" si="103"/>
        <v>34</v>
      </c>
      <c r="G106" s="20">
        <v>12</v>
      </c>
      <c r="H106" s="20">
        <v>15</v>
      </c>
      <c r="I106" s="20">
        <f t="shared" si="104"/>
        <v>27</v>
      </c>
      <c r="J106" s="20">
        <v>277</v>
      </c>
      <c r="K106" s="20">
        <v>344</v>
      </c>
      <c r="L106" s="20">
        <f t="shared" si="105"/>
        <v>621</v>
      </c>
      <c r="M106" s="20">
        <f t="shared" ref="M106:N106" si="109">SUM(G106,J106)</f>
        <v>289</v>
      </c>
      <c r="N106" s="20">
        <f t="shared" si="109"/>
        <v>359</v>
      </c>
      <c r="O106" s="20">
        <f t="shared" si="107"/>
        <v>648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8" t="s">
        <v>43</v>
      </c>
      <c r="B107" s="18" t="s">
        <v>113</v>
      </c>
      <c r="C107" s="43" t="s">
        <v>39</v>
      </c>
      <c r="D107" s="20">
        <v>15</v>
      </c>
      <c r="E107" s="20">
        <v>14</v>
      </c>
      <c r="F107" s="20">
        <f t="shared" si="103"/>
        <v>29</v>
      </c>
      <c r="G107" s="20">
        <v>15</v>
      </c>
      <c r="H107" s="20">
        <v>13</v>
      </c>
      <c r="I107" s="20">
        <f t="shared" si="104"/>
        <v>28</v>
      </c>
      <c r="J107" s="20">
        <v>133</v>
      </c>
      <c r="K107" s="20">
        <v>258</v>
      </c>
      <c r="L107" s="20">
        <f t="shared" si="105"/>
        <v>391</v>
      </c>
      <c r="M107" s="20">
        <f t="shared" ref="M107:N107" si="110">SUM(G107,J107)</f>
        <v>148</v>
      </c>
      <c r="N107" s="20">
        <f t="shared" si="110"/>
        <v>271</v>
      </c>
      <c r="O107" s="20">
        <f t="shared" si="107"/>
        <v>419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18" t="s">
        <v>158</v>
      </c>
      <c r="B108" s="18" t="s">
        <v>113</v>
      </c>
      <c r="C108" s="43" t="s">
        <v>39</v>
      </c>
      <c r="D108" s="20">
        <v>5</v>
      </c>
      <c r="E108" s="20">
        <v>14</v>
      </c>
      <c r="F108" s="20">
        <f t="shared" si="103"/>
        <v>19</v>
      </c>
      <c r="G108" s="20">
        <v>4</v>
      </c>
      <c r="H108" s="20">
        <v>14</v>
      </c>
      <c r="I108" s="20">
        <f t="shared" si="104"/>
        <v>18</v>
      </c>
      <c r="J108" s="20">
        <v>56</v>
      </c>
      <c r="K108" s="20">
        <v>186</v>
      </c>
      <c r="L108" s="20">
        <f t="shared" si="105"/>
        <v>242</v>
      </c>
      <c r="M108" s="20">
        <f t="shared" ref="M108:N108" si="111">SUM(G108,J108)</f>
        <v>60</v>
      </c>
      <c r="N108" s="20">
        <f t="shared" si="111"/>
        <v>200</v>
      </c>
      <c r="O108" s="20">
        <f t="shared" si="107"/>
        <v>260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2.5" x14ac:dyDescent="0.2">
      <c r="A109" s="18" t="s">
        <v>145</v>
      </c>
      <c r="B109" s="18" t="s">
        <v>114</v>
      </c>
      <c r="C109" s="43" t="s">
        <v>39</v>
      </c>
      <c r="D109" s="20">
        <v>35</v>
      </c>
      <c r="E109" s="20">
        <v>29</v>
      </c>
      <c r="F109" s="20">
        <f t="shared" si="103"/>
        <v>64</v>
      </c>
      <c r="G109" s="20">
        <v>23</v>
      </c>
      <c r="H109" s="20">
        <v>23</v>
      </c>
      <c r="I109" s="20">
        <f t="shared" si="104"/>
        <v>46</v>
      </c>
      <c r="J109" s="20">
        <v>165</v>
      </c>
      <c r="K109" s="20">
        <v>190</v>
      </c>
      <c r="L109" s="20">
        <f t="shared" si="105"/>
        <v>355</v>
      </c>
      <c r="M109" s="20">
        <f t="shared" ref="M109:N109" si="112">SUM(G109,J109)</f>
        <v>188</v>
      </c>
      <c r="N109" s="20">
        <f t="shared" si="112"/>
        <v>213</v>
      </c>
      <c r="O109" s="20">
        <f t="shared" si="107"/>
        <v>401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8" t="s">
        <v>139</v>
      </c>
      <c r="B110" s="18" t="s">
        <v>115</v>
      </c>
      <c r="C110" s="43" t="s">
        <v>39</v>
      </c>
      <c r="D110" s="20">
        <v>12</v>
      </c>
      <c r="E110" s="20">
        <v>14</v>
      </c>
      <c r="F110" s="20">
        <f t="shared" si="103"/>
        <v>26</v>
      </c>
      <c r="G110" s="20">
        <v>9</v>
      </c>
      <c r="H110" s="20">
        <v>14</v>
      </c>
      <c r="I110" s="20">
        <f t="shared" si="104"/>
        <v>23</v>
      </c>
      <c r="J110" s="20">
        <v>266</v>
      </c>
      <c r="K110" s="20">
        <v>296</v>
      </c>
      <c r="L110" s="20">
        <f t="shared" si="105"/>
        <v>562</v>
      </c>
      <c r="M110" s="20">
        <f t="shared" ref="M110:N110" si="113">SUM(G110,J110)</f>
        <v>275</v>
      </c>
      <c r="N110" s="20">
        <f t="shared" si="113"/>
        <v>310</v>
      </c>
      <c r="O110" s="20">
        <f t="shared" si="107"/>
        <v>585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8" t="s">
        <v>159</v>
      </c>
      <c r="B111" s="18" t="s">
        <v>115</v>
      </c>
      <c r="C111" s="27" t="s">
        <v>39</v>
      </c>
      <c r="D111" s="20">
        <v>15</v>
      </c>
      <c r="E111" s="20">
        <v>2</v>
      </c>
      <c r="F111" s="20">
        <f t="shared" si="103"/>
        <v>17</v>
      </c>
      <c r="G111" s="20">
        <v>14</v>
      </c>
      <c r="H111" s="20">
        <v>2</v>
      </c>
      <c r="I111" s="20">
        <f t="shared" si="104"/>
        <v>16</v>
      </c>
      <c r="J111" s="20">
        <v>168</v>
      </c>
      <c r="K111" s="20">
        <v>37</v>
      </c>
      <c r="L111" s="20">
        <f t="shared" si="105"/>
        <v>205</v>
      </c>
      <c r="M111" s="20">
        <f t="shared" ref="M111:N111" si="114">SUM(G111,J111)</f>
        <v>182</v>
      </c>
      <c r="N111" s="20">
        <f t="shared" si="114"/>
        <v>39</v>
      </c>
      <c r="O111" s="20">
        <f t="shared" si="107"/>
        <v>221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8" t="s">
        <v>151</v>
      </c>
      <c r="B112" s="18" t="s">
        <v>116</v>
      </c>
      <c r="C112" s="43" t="s">
        <v>44</v>
      </c>
      <c r="D112" s="20">
        <v>33</v>
      </c>
      <c r="E112" s="20">
        <v>10</v>
      </c>
      <c r="F112" s="20">
        <f t="shared" si="103"/>
        <v>43</v>
      </c>
      <c r="G112" s="20">
        <v>38</v>
      </c>
      <c r="H112" s="20">
        <v>6</v>
      </c>
      <c r="I112" s="20">
        <f t="shared" si="104"/>
        <v>44</v>
      </c>
      <c r="J112" s="20">
        <v>487</v>
      </c>
      <c r="K112" s="20">
        <v>165</v>
      </c>
      <c r="L112" s="20">
        <f t="shared" ref="L112:L118" si="115">SUM(J112:K112)</f>
        <v>652</v>
      </c>
      <c r="M112" s="20">
        <f t="shared" ref="M112:N112" si="116">SUM(G112,J112)</f>
        <v>525</v>
      </c>
      <c r="N112" s="20">
        <f t="shared" si="116"/>
        <v>171</v>
      </c>
      <c r="O112" s="20">
        <f t="shared" si="107"/>
        <v>696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8" t="s">
        <v>171</v>
      </c>
      <c r="B113" s="18" t="s">
        <v>116</v>
      </c>
      <c r="C113" s="43" t="s">
        <v>44</v>
      </c>
      <c r="D113" s="20">
        <v>4</v>
      </c>
      <c r="E113" s="20">
        <v>0</v>
      </c>
      <c r="F113" s="20">
        <f t="shared" si="103"/>
        <v>4</v>
      </c>
      <c r="G113" s="20">
        <v>0</v>
      </c>
      <c r="H113" s="20">
        <v>0</v>
      </c>
      <c r="I113" s="20">
        <f t="shared" si="104"/>
        <v>0</v>
      </c>
      <c r="J113" s="20">
        <v>12</v>
      </c>
      <c r="K113" s="20">
        <v>10</v>
      </c>
      <c r="L113" s="20">
        <f t="shared" si="115"/>
        <v>22</v>
      </c>
      <c r="M113" s="20">
        <f t="shared" ref="M113:N113" si="117">SUM(G113,J113)</f>
        <v>12</v>
      </c>
      <c r="N113" s="20">
        <f t="shared" si="117"/>
        <v>10</v>
      </c>
      <c r="O113" s="20">
        <f t="shared" si="107"/>
        <v>22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8" t="s">
        <v>172</v>
      </c>
      <c r="B114" s="18" t="s">
        <v>117</v>
      </c>
      <c r="C114" s="43" t="s">
        <v>39</v>
      </c>
      <c r="D114" s="20">
        <v>0</v>
      </c>
      <c r="E114" s="20">
        <v>0</v>
      </c>
      <c r="F114" s="20">
        <f t="shared" si="103"/>
        <v>0</v>
      </c>
      <c r="G114" s="20">
        <v>49</v>
      </c>
      <c r="H114" s="20">
        <v>42</v>
      </c>
      <c r="I114" s="20">
        <f t="shared" si="104"/>
        <v>91</v>
      </c>
      <c r="J114" s="20">
        <v>326</v>
      </c>
      <c r="K114" s="20">
        <v>378</v>
      </c>
      <c r="L114" s="20">
        <f t="shared" si="115"/>
        <v>704</v>
      </c>
      <c r="M114" s="20">
        <f t="shared" ref="M114:N114" si="118">SUM(G114,J114)</f>
        <v>375</v>
      </c>
      <c r="N114" s="20">
        <f t="shared" si="118"/>
        <v>420</v>
      </c>
      <c r="O114" s="20">
        <f t="shared" si="107"/>
        <v>795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8" t="s">
        <v>172</v>
      </c>
      <c r="B115" s="18" t="s">
        <v>118</v>
      </c>
      <c r="C115" s="43" t="s">
        <v>45</v>
      </c>
      <c r="D115" s="20">
        <v>0</v>
      </c>
      <c r="E115" s="20">
        <v>0</v>
      </c>
      <c r="F115" s="20">
        <f t="shared" si="103"/>
        <v>0</v>
      </c>
      <c r="G115" s="20">
        <v>36</v>
      </c>
      <c r="H115" s="20">
        <v>48</v>
      </c>
      <c r="I115" s="20">
        <f t="shared" si="104"/>
        <v>84</v>
      </c>
      <c r="J115" s="20">
        <v>342</v>
      </c>
      <c r="K115" s="20">
        <v>433</v>
      </c>
      <c r="L115" s="20">
        <f t="shared" si="115"/>
        <v>775</v>
      </c>
      <c r="M115" s="20">
        <f t="shared" ref="M115:N115" si="119">SUM(G115,J115)</f>
        <v>378</v>
      </c>
      <c r="N115" s="20">
        <f t="shared" si="119"/>
        <v>481</v>
      </c>
      <c r="O115" s="20">
        <f t="shared" si="107"/>
        <v>859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2.5" x14ac:dyDescent="0.2">
      <c r="A116" s="18" t="s">
        <v>46</v>
      </c>
      <c r="B116" s="18" t="s">
        <v>119</v>
      </c>
      <c r="C116" s="27" t="s">
        <v>39</v>
      </c>
      <c r="D116" s="20">
        <v>0</v>
      </c>
      <c r="E116" s="20">
        <v>0</v>
      </c>
      <c r="F116" s="20">
        <f t="shared" si="103"/>
        <v>0</v>
      </c>
      <c r="G116" s="20">
        <v>0</v>
      </c>
      <c r="H116" s="20">
        <v>0</v>
      </c>
      <c r="I116" s="20">
        <f t="shared" si="104"/>
        <v>0</v>
      </c>
      <c r="J116" s="20">
        <v>36</v>
      </c>
      <c r="K116" s="20">
        <v>31</v>
      </c>
      <c r="L116" s="20">
        <f t="shared" si="115"/>
        <v>67</v>
      </c>
      <c r="M116" s="20">
        <f t="shared" ref="M116:N116" si="120">SUM(G116,J116)</f>
        <v>36</v>
      </c>
      <c r="N116" s="20">
        <f t="shared" si="120"/>
        <v>31</v>
      </c>
      <c r="O116" s="20">
        <f t="shared" si="107"/>
        <v>67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8" t="s">
        <v>152</v>
      </c>
      <c r="B117" s="18" t="s">
        <v>120</v>
      </c>
      <c r="C117" s="43" t="s">
        <v>39</v>
      </c>
      <c r="D117" s="20">
        <v>0</v>
      </c>
      <c r="E117" s="20">
        <v>0</v>
      </c>
      <c r="F117" s="20">
        <f t="shared" si="103"/>
        <v>0</v>
      </c>
      <c r="G117" s="20">
        <v>0</v>
      </c>
      <c r="H117" s="20">
        <v>0</v>
      </c>
      <c r="I117" s="20">
        <f t="shared" si="104"/>
        <v>0</v>
      </c>
      <c r="J117" s="20">
        <v>66</v>
      </c>
      <c r="K117" s="20">
        <v>75</v>
      </c>
      <c r="L117" s="20">
        <f t="shared" si="115"/>
        <v>141</v>
      </c>
      <c r="M117" s="20">
        <f t="shared" ref="M117:N117" si="121">SUM(G117,J117)</f>
        <v>66</v>
      </c>
      <c r="N117" s="20">
        <f t="shared" si="121"/>
        <v>75</v>
      </c>
      <c r="O117" s="20">
        <f t="shared" si="107"/>
        <v>141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8" t="s">
        <v>153</v>
      </c>
      <c r="B118" s="18" t="s">
        <v>121</v>
      </c>
      <c r="C118" s="43" t="s">
        <v>39</v>
      </c>
      <c r="D118" s="20">
        <v>23</v>
      </c>
      <c r="E118" s="20">
        <v>92</v>
      </c>
      <c r="F118" s="20">
        <f t="shared" si="103"/>
        <v>115</v>
      </c>
      <c r="G118" s="20">
        <v>21</v>
      </c>
      <c r="H118" s="20">
        <v>85</v>
      </c>
      <c r="I118" s="20">
        <f t="shared" si="104"/>
        <v>106</v>
      </c>
      <c r="J118" s="20">
        <v>149</v>
      </c>
      <c r="K118" s="20">
        <v>431</v>
      </c>
      <c r="L118" s="20">
        <f t="shared" si="115"/>
        <v>580</v>
      </c>
      <c r="M118" s="20">
        <f t="shared" ref="M118:N118" si="122">SUM(G118,J118)</f>
        <v>170</v>
      </c>
      <c r="N118" s="20">
        <f t="shared" si="122"/>
        <v>516</v>
      </c>
      <c r="O118" s="20">
        <f t="shared" si="107"/>
        <v>686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99" t="s">
        <v>26</v>
      </c>
      <c r="B119" s="100"/>
      <c r="C119" s="101"/>
      <c r="D119" s="20">
        <f t="shared" ref="D119:O119" si="123">SUM(D104:D118)</f>
        <v>167</v>
      </c>
      <c r="E119" s="20">
        <f t="shared" si="123"/>
        <v>215</v>
      </c>
      <c r="F119" s="20">
        <f t="shared" si="123"/>
        <v>382</v>
      </c>
      <c r="G119" s="20">
        <f t="shared" si="123"/>
        <v>232</v>
      </c>
      <c r="H119" s="20">
        <f t="shared" si="123"/>
        <v>283</v>
      </c>
      <c r="I119" s="20">
        <f t="shared" si="123"/>
        <v>515</v>
      </c>
      <c r="J119" s="20">
        <f t="shared" si="123"/>
        <v>2606</v>
      </c>
      <c r="K119" s="20">
        <f t="shared" si="123"/>
        <v>3034</v>
      </c>
      <c r="L119" s="20">
        <f t="shared" si="123"/>
        <v>5640</v>
      </c>
      <c r="M119" s="20">
        <f t="shared" si="123"/>
        <v>2838</v>
      </c>
      <c r="N119" s="20">
        <f t="shared" si="123"/>
        <v>3317</v>
      </c>
      <c r="O119" s="20">
        <f t="shared" si="123"/>
        <v>6155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29"/>
      <c r="B120" s="29"/>
      <c r="C120" s="30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24" t="s">
        <v>27</v>
      </c>
      <c r="B121" s="15" t="s">
        <v>12</v>
      </c>
      <c r="C121" s="16" t="s">
        <v>13</v>
      </c>
      <c r="D121" s="25" t="s">
        <v>19</v>
      </c>
      <c r="E121" s="25" t="s">
        <v>20</v>
      </c>
      <c r="F121" s="25" t="s">
        <v>21</v>
      </c>
      <c r="G121" s="25" t="s">
        <v>19</v>
      </c>
      <c r="H121" s="25" t="s">
        <v>20</v>
      </c>
      <c r="I121" s="25" t="s">
        <v>21</v>
      </c>
      <c r="J121" s="25" t="s">
        <v>19</v>
      </c>
      <c r="K121" s="25" t="s">
        <v>20</v>
      </c>
      <c r="L121" s="25" t="s">
        <v>21</v>
      </c>
      <c r="M121" s="25" t="s">
        <v>19</v>
      </c>
      <c r="N121" s="25" t="s">
        <v>20</v>
      </c>
      <c r="O121" s="25" t="s">
        <v>21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8" t="s">
        <v>154</v>
      </c>
      <c r="B122" s="26" t="s">
        <v>113</v>
      </c>
      <c r="C122" s="27" t="s">
        <v>39</v>
      </c>
      <c r="D122" s="20">
        <v>0</v>
      </c>
      <c r="E122" s="20">
        <v>0</v>
      </c>
      <c r="F122" s="20">
        <f t="shared" ref="F122:F127" si="124">SUM(D122:E122)</f>
        <v>0</v>
      </c>
      <c r="G122" s="20">
        <v>0</v>
      </c>
      <c r="H122" s="20">
        <v>0</v>
      </c>
      <c r="I122" s="20">
        <f t="shared" ref="I122:I127" si="125">SUM(G122:H122)</f>
        <v>0</v>
      </c>
      <c r="J122" s="20">
        <v>2</v>
      </c>
      <c r="K122" s="20">
        <v>2</v>
      </c>
      <c r="L122" s="20">
        <f t="shared" ref="L122:L127" si="126">SUM(J122:K122)</f>
        <v>4</v>
      </c>
      <c r="M122" s="20">
        <f t="shared" ref="M122:N122" si="127">SUM(G122,J122)</f>
        <v>2</v>
      </c>
      <c r="N122" s="20">
        <f t="shared" si="127"/>
        <v>2</v>
      </c>
      <c r="O122" s="20">
        <f t="shared" ref="O122:O127" si="128">SUM(M122:N122)</f>
        <v>4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8" t="s">
        <v>96</v>
      </c>
      <c r="B123" s="26" t="s">
        <v>113</v>
      </c>
      <c r="C123" s="27" t="s">
        <v>39</v>
      </c>
      <c r="D123" s="20">
        <v>0</v>
      </c>
      <c r="E123" s="20">
        <v>0</v>
      </c>
      <c r="F123" s="20">
        <f t="shared" si="124"/>
        <v>0</v>
      </c>
      <c r="G123" s="20">
        <v>0</v>
      </c>
      <c r="H123" s="20">
        <v>0</v>
      </c>
      <c r="I123" s="20">
        <f t="shared" si="125"/>
        <v>0</v>
      </c>
      <c r="J123" s="20">
        <v>3</v>
      </c>
      <c r="K123" s="20">
        <v>7</v>
      </c>
      <c r="L123" s="20">
        <f t="shared" si="126"/>
        <v>10</v>
      </c>
      <c r="M123" s="20">
        <f t="shared" ref="M123:N123" si="129">SUM(G123,J123)</f>
        <v>3</v>
      </c>
      <c r="N123" s="20">
        <f t="shared" si="129"/>
        <v>7</v>
      </c>
      <c r="O123" s="20">
        <f t="shared" si="128"/>
        <v>10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8" t="s">
        <v>155</v>
      </c>
      <c r="B124" s="26" t="s">
        <v>115</v>
      </c>
      <c r="C124" s="27" t="s">
        <v>39</v>
      </c>
      <c r="D124" s="20">
        <v>0</v>
      </c>
      <c r="E124" s="20">
        <v>0</v>
      </c>
      <c r="F124" s="20">
        <f t="shared" si="124"/>
        <v>0</v>
      </c>
      <c r="G124" s="20">
        <v>1</v>
      </c>
      <c r="H124" s="20">
        <v>5</v>
      </c>
      <c r="I124" s="20">
        <f t="shared" si="125"/>
        <v>6</v>
      </c>
      <c r="J124" s="20">
        <v>4</v>
      </c>
      <c r="K124" s="20">
        <v>8</v>
      </c>
      <c r="L124" s="20">
        <f t="shared" si="126"/>
        <v>12</v>
      </c>
      <c r="M124" s="20">
        <f t="shared" ref="M124:N124" si="130">SUM(G124,J124)</f>
        <v>5</v>
      </c>
      <c r="N124" s="20">
        <f t="shared" si="130"/>
        <v>13</v>
      </c>
      <c r="O124" s="20">
        <f t="shared" si="128"/>
        <v>18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8" t="s">
        <v>163</v>
      </c>
      <c r="B125" s="26" t="s">
        <v>115</v>
      </c>
      <c r="C125" s="27" t="s">
        <v>39</v>
      </c>
      <c r="D125" s="20">
        <v>0</v>
      </c>
      <c r="E125" s="20">
        <v>0</v>
      </c>
      <c r="F125" s="20">
        <f t="shared" si="124"/>
        <v>0</v>
      </c>
      <c r="G125" s="20">
        <v>0</v>
      </c>
      <c r="H125" s="20">
        <v>0</v>
      </c>
      <c r="I125" s="20">
        <f t="shared" si="125"/>
        <v>0</v>
      </c>
      <c r="J125" s="20">
        <v>14</v>
      </c>
      <c r="K125" s="20">
        <v>4</v>
      </c>
      <c r="L125" s="20">
        <f t="shared" si="126"/>
        <v>18</v>
      </c>
      <c r="M125" s="20">
        <f t="shared" ref="M125:N125" si="131">SUM(G125,J125)</f>
        <v>14</v>
      </c>
      <c r="N125" s="20">
        <f t="shared" si="131"/>
        <v>4</v>
      </c>
      <c r="O125" s="20">
        <f t="shared" si="128"/>
        <v>18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36" t="s">
        <v>173</v>
      </c>
      <c r="B126" s="26" t="s">
        <v>117</v>
      </c>
      <c r="C126" s="27" t="s">
        <v>39</v>
      </c>
      <c r="D126" s="20">
        <v>0</v>
      </c>
      <c r="E126" s="20">
        <v>0</v>
      </c>
      <c r="F126" s="20">
        <f t="shared" si="124"/>
        <v>0</v>
      </c>
      <c r="G126" s="20">
        <v>0</v>
      </c>
      <c r="H126" s="20">
        <v>0</v>
      </c>
      <c r="I126" s="20">
        <f t="shared" si="125"/>
        <v>0</v>
      </c>
      <c r="J126" s="20">
        <v>4</v>
      </c>
      <c r="K126" s="20">
        <v>7</v>
      </c>
      <c r="L126" s="20">
        <f t="shared" si="126"/>
        <v>11</v>
      </c>
      <c r="M126" s="20">
        <v>4</v>
      </c>
      <c r="N126" s="20">
        <f t="shared" ref="N126" si="132">SUM(H126,K126)</f>
        <v>7</v>
      </c>
      <c r="O126" s="20">
        <f t="shared" si="128"/>
        <v>11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36" t="s">
        <v>174</v>
      </c>
      <c r="B127" s="26" t="s">
        <v>120</v>
      </c>
      <c r="C127" s="27" t="s">
        <v>39</v>
      </c>
      <c r="D127" s="20">
        <v>0</v>
      </c>
      <c r="E127" s="20">
        <v>0</v>
      </c>
      <c r="F127" s="20">
        <f t="shared" si="124"/>
        <v>0</v>
      </c>
      <c r="G127" s="20">
        <v>0</v>
      </c>
      <c r="H127" s="20">
        <v>0</v>
      </c>
      <c r="I127" s="20">
        <f t="shared" si="125"/>
        <v>0</v>
      </c>
      <c r="J127" s="20">
        <v>1</v>
      </c>
      <c r="K127" s="20">
        <v>1</v>
      </c>
      <c r="L127" s="20">
        <f t="shared" si="126"/>
        <v>2</v>
      </c>
      <c r="M127" s="20">
        <f t="shared" ref="M127:N127" si="133">SUM(G127,J127)</f>
        <v>1</v>
      </c>
      <c r="N127" s="20">
        <f t="shared" si="133"/>
        <v>1</v>
      </c>
      <c r="O127" s="20">
        <f t="shared" si="128"/>
        <v>2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18" t="s">
        <v>26</v>
      </c>
      <c r="B128" s="130"/>
      <c r="C128" s="131"/>
      <c r="D128" s="20">
        <f t="shared" ref="D128:O128" si="134">SUM(D122:D127)</f>
        <v>0</v>
      </c>
      <c r="E128" s="20">
        <f t="shared" si="134"/>
        <v>0</v>
      </c>
      <c r="F128" s="20">
        <f t="shared" si="134"/>
        <v>0</v>
      </c>
      <c r="G128" s="20">
        <f t="shared" si="134"/>
        <v>1</v>
      </c>
      <c r="H128" s="20">
        <f t="shared" si="134"/>
        <v>5</v>
      </c>
      <c r="I128" s="20">
        <f t="shared" si="134"/>
        <v>6</v>
      </c>
      <c r="J128" s="20">
        <f t="shared" si="134"/>
        <v>28</v>
      </c>
      <c r="K128" s="20">
        <f t="shared" si="134"/>
        <v>29</v>
      </c>
      <c r="L128" s="20">
        <f t="shared" si="134"/>
        <v>57</v>
      </c>
      <c r="M128" s="20">
        <f t="shared" si="134"/>
        <v>29</v>
      </c>
      <c r="N128" s="20">
        <f t="shared" si="134"/>
        <v>34</v>
      </c>
      <c r="O128" s="20">
        <f t="shared" si="134"/>
        <v>63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29"/>
      <c r="B129" s="29"/>
      <c r="C129" s="30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99" t="s">
        <v>31</v>
      </c>
      <c r="B130" s="132"/>
      <c r="C130" s="133"/>
      <c r="D130" s="25">
        <f t="shared" ref="D130:O130" si="135">SUM(D119,D128)</f>
        <v>167</v>
      </c>
      <c r="E130" s="25">
        <f t="shared" si="135"/>
        <v>215</v>
      </c>
      <c r="F130" s="25">
        <f t="shared" si="135"/>
        <v>382</v>
      </c>
      <c r="G130" s="25">
        <f t="shared" si="135"/>
        <v>233</v>
      </c>
      <c r="H130" s="25">
        <f t="shared" si="135"/>
        <v>288</v>
      </c>
      <c r="I130" s="25">
        <f t="shared" si="135"/>
        <v>521</v>
      </c>
      <c r="J130" s="25">
        <f t="shared" si="135"/>
        <v>2634</v>
      </c>
      <c r="K130" s="25">
        <f t="shared" si="135"/>
        <v>3063</v>
      </c>
      <c r="L130" s="25">
        <f t="shared" si="135"/>
        <v>5697</v>
      </c>
      <c r="M130" s="25">
        <f t="shared" si="135"/>
        <v>2867</v>
      </c>
      <c r="N130" s="25">
        <f t="shared" si="135"/>
        <v>3351</v>
      </c>
      <c r="O130" s="25">
        <f t="shared" si="135"/>
        <v>6218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29"/>
      <c r="B131" s="29"/>
      <c r="C131" s="30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02" t="s">
        <v>47</v>
      </c>
      <c r="B132" s="134"/>
      <c r="C132" s="134"/>
      <c r="D132" s="134"/>
      <c r="E132" s="134"/>
      <c r="F132" s="135"/>
      <c r="G132" s="96" t="s">
        <v>10</v>
      </c>
      <c r="H132" s="97"/>
      <c r="I132" s="97"/>
      <c r="J132" s="97"/>
      <c r="K132" s="97"/>
      <c r="L132" s="97"/>
      <c r="M132" s="97"/>
      <c r="N132" s="97"/>
      <c r="O132" s="98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5" t="s">
        <v>11</v>
      </c>
      <c r="B133" s="103" t="s">
        <v>12</v>
      </c>
      <c r="C133" s="116" t="s">
        <v>13</v>
      </c>
      <c r="D133" s="96" t="s">
        <v>14</v>
      </c>
      <c r="E133" s="97"/>
      <c r="F133" s="98"/>
      <c r="G133" s="96" t="s">
        <v>15</v>
      </c>
      <c r="H133" s="97"/>
      <c r="I133" s="98"/>
      <c r="J133" s="96" t="s">
        <v>16</v>
      </c>
      <c r="K133" s="97"/>
      <c r="L133" s="98"/>
      <c r="M133" s="96" t="s">
        <v>17</v>
      </c>
      <c r="N133" s="97"/>
      <c r="O133" s="98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5" t="s">
        <v>18</v>
      </c>
      <c r="B134" s="104"/>
      <c r="C134" s="117"/>
      <c r="D134" s="25" t="s">
        <v>19</v>
      </c>
      <c r="E134" s="25" t="s">
        <v>20</v>
      </c>
      <c r="F134" s="25" t="s">
        <v>21</v>
      </c>
      <c r="G134" s="25" t="s">
        <v>19</v>
      </c>
      <c r="H134" s="25" t="s">
        <v>20</v>
      </c>
      <c r="I134" s="25" t="s">
        <v>21</v>
      </c>
      <c r="J134" s="25" t="s">
        <v>19</v>
      </c>
      <c r="K134" s="25" t="s">
        <v>20</v>
      </c>
      <c r="L134" s="25" t="s">
        <v>21</v>
      </c>
      <c r="M134" s="25" t="s">
        <v>19</v>
      </c>
      <c r="N134" s="25" t="s">
        <v>20</v>
      </c>
      <c r="O134" s="25" t="s">
        <v>21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8" t="s">
        <v>175</v>
      </c>
      <c r="B135" s="18" t="s">
        <v>122</v>
      </c>
      <c r="C135" s="27" t="s">
        <v>48</v>
      </c>
      <c r="D135" s="20">
        <v>14</v>
      </c>
      <c r="E135" s="20">
        <v>8</v>
      </c>
      <c r="F135" s="20">
        <f t="shared" ref="F135:F137" si="136">SUM(D135:E135)</f>
        <v>22</v>
      </c>
      <c r="G135" s="20">
        <v>13</v>
      </c>
      <c r="H135" s="20">
        <v>6</v>
      </c>
      <c r="I135" s="20">
        <f t="shared" ref="I135:I137" si="137">SUM(G135:H135)</f>
        <v>19</v>
      </c>
      <c r="J135" s="20">
        <v>96</v>
      </c>
      <c r="K135" s="20">
        <v>41</v>
      </c>
      <c r="L135" s="20">
        <f t="shared" ref="L135:L137" si="138">SUM(J135:K135)</f>
        <v>137</v>
      </c>
      <c r="M135" s="20">
        <f t="shared" ref="M135:N135" si="139">SUM(G135,J135)</f>
        <v>109</v>
      </c>
      <c r="N135" s="20">
        <f t="shared" si="139"/>
        <v>47</v>
      </c>
      <c r="O135" s="20">
        <f t="shared" ref="O135:O137" si="140">SUM(M135:N135)</f>
        <v>156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8" t="s">
        <v>151</v>
      </c>
      <c r="B136" s="18" t="s">
        <v>122</v>
      </c>
      <c r="C136" s="27" t="s">
        <v>48</v>
      </c>
      <c r="D136" s="20">
        <v>28</v>
      </c>
      <c r="E136" s="20">
        <v>13</v>
      </c>
      <c r="F136" s="20">
        <f t="shared" si="136"/>
        <v>41</v>
      </c>
      <c r="G136" s="20">
        <v>27</v>
      </c>
      <c r="H136" s="20">
        <v>12</v>
      </c>
      <c r="I136" s="20">
        <f t="shared" si="137"/>
        <v>39</v>
      </c>
      <c r="J136" s="20">
        <v>211</v>
      </c>
      <c r="K136" s="20">
        <v>82</v>
      </c>
      <c r="L136" s="20">
        <f t="shared" si="138"/>
        <v>293</v>
      </c>
      <c r="M136" s="20">
        <f t="shared" ref="M136:N136" si="141">SUM(G136,J136)</f>
        <v>238</v>
      </c>
      <c r="N136" s="20">
        <f t="shared" si="141"/>
        <v>94</v>
      </c>
      <c r="O136" s="20">
        <f t="shared" si="140"/>
        <v>332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8" t="s">
        <v>49</v>
      </c>
      <c r="B137" s="18" t="s">
        <v>122</v>
      </c>
      <c r="C137" s="27" t="s">
        <v>48</v>
      </c>
      <c r="D137" s="20">
        <v>0</v>
      </c>
      <c r="E137" s="20">
        <v>0</v>
      </c>
      <c r="F137" s="20">
        <f t="shared" si="136"/>
        <v>0</v>
      </c>
      <c r="G137" s="20">
        <v>0</v>
      </c>
      <c r="H137" s="20">
        <v>0</v>
      </c>
      <c r="I137" s="20">
        <f t="shared" si="137"/>
        <v>0</v>
      </c>
      <c r="J137" s="20">
        <v>19</v>
      </c>
      <c r="K137" s="20">
        <v>22</v>
      </c>
      <c r="L137" s="20">
        <f t="shared" si="138"/>
        <v>41</v>
      </c>
      <c r="M137" s="20">
        <f t="shared" ref="M137:N137" si="142">SUM(G137,J137)</f>
        <v>19</v>
      </c>
      <c r="N137" s="20">
        <f t="shared" si="142"/>
        <v>22</v>
      </c>
      <c r="O137" s="20">
        <f t="shared" si="140"/>
        <v>41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54" t="s">
        <v>26</v>
      </c>
      <c r="B138" s="155"/>
      <c r="C138" s="156"/>
      <c r="D138" s="20">
        <f t="shared" ref="D138:O138" si="143">SUM(D135:D137)</f>
        <v>42</v>
      </c>
      <c r="E138" s="20">
        <f t="shared" si="143"/>
        <v>21</v>
      </c>
      <c r="F138" s="20">
        <f t="shared" si="143"/>
        <v>63</v>
      </c>
      <c r="G138" s="20">
        <f t="shared" si="143"/>
        <v>40</v>
      </c>
      <c r="H138" s="20">
        <f t="shared" si="143"/>
        <v>18</v>
      </c>
      <c r="I138" s="20">
        <f t="shared" si="143"/>
        <v>58</v>
      </c>
      <c r="J138" s="20">
        <f t="shared" si="143"/>
        <v>326</v>
      </c>
      <c r="K138" s="20">
        <f t="shared" si="143"/>
        <v>145</v>
      </c>
      <c r="L138" s="20">
        <f t="shared" si="143"/>
        <v>471</v>
      </c>
      <c r="M138" s="20">
        <f t="shared" si="143"/>
        <v>366</v>
      </c>
      <c r="N138" s="20">
        <f t="shared" si="143"/>
        <v>163</v>
      </c>
      <c r="O138" s="20">
        <f t="shared" si="143"/>
        <v>529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29"/>
      <c r="B139" s="29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5" t="s">
        <v>27</v>
      </c>
      <c r="B140" s="15" t="s">
        <v>12</v>
      </c>
      <c r="C140" s="16" t="s">
        <v>13</v>
      </c>
      <c r="D140" s="25" t="s">
        <v>19</v>
      </c>
      <c r="E140" s="25" t="s">
        <v>20</v>
      </c>
      <c r="F140" s="25" t="s">
        <v>21</v>
      </c>
      <c r="G140" s="25" t="s">
        <v>19</v>
      </c>
      <c r="H140" s="25" t="s">
        <v>20</v>
      </c>
      <c r="I140" s="25" t="s">
        <v>21</v>
      </c>
      <c r="J140" s="25" t="s">
        <v>19</v>
      </c>
      <c r="K140" s="25" t="s">
        <v>20</v>
      </c>
      <c r="L140" s="25" t="s">
        <v>21</v>
      </c>
      <c r="M140" s="25" t="s">
        <v>19</v>
      </c>
      <c r="N140" s="25" t="s">
        <v>20</v>
      </c>
      <c r="O140" s="25" t="s">
        <v>21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8" t="s">
        <v>95</v>
      </c>
      <c r="B141" s="18" t="s">
        <v>122</v>
      </c>
      <c r="C141" s="27" t="s">
        <v>50</v>
      </c>
      <c r="D141" s="20">
        <v>0</v>
      </c>
      <c r="E141" s="20">
        <v>0</v>
      </c>
      <c r="F141" s="20">
        <f>SUM(D141:E141)</f>
        <v>0</v>
      </c>
      <c r="G141" s="20">
        <v>0</v>
      </c>
      <c r="H141" s="20">
        <v>0</v>
      </c>
      <c r="I141" s="20">
        <f>SUM(G141:H141)</f>
        <v>0</v>
      </c>
      <c r="J141" s="20">
        <v>6</v>
      </c>
      <c r="K141" s="20">
        <v>6</v>
      </c>
      <c r="L141" s="20">
        <f>SUM(J141:K141)</f>
        <v>12</v>
      </c>
      <c r="M141" s="20">
        <f t="shared" ref="M141:N141" si="144">SUM(G141,J141)</f>
        <v>6</v>
      </c>
      <c r="N141" s="20">
        <f t="shared" si="144"/>
        <v>6</v>
      </c>
      <c r="O141" s="20">
        <f>SUM(M141:N141)</f>
        <v>12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96" t="s">
        <v>26</v>
      </c>
      <c r="B142" s="139"/>
      <c r="C142" s="140"/>
      <c r="D142" s="20">
        <f t="shared" ref="D142:O142" si="145">D141</f>
        <v>0</v>
      </c>
      <c r="E142" s="20">
        <f t="shared" si="145"/>
        <v>0</v>
      </c>
      <c r="F142" s="20">
        <f t="shared" si="145"/>
        <v>0</v>
      </c>
      <c r="G142" s="20">
        <f t="shared" si="145"/>
        <v>0</v>
      </c>
      <c r="H142" s="20">
        <f t="shared" si="145"/>
        <v>0</v>
      </c>
      <c r="I142" s="20">
        <f t="shared" si="145"/>
        <v>0</v>
      </c>
      <c r="J142" s="20">
        <f t="shared" si="145"/>
        <v>6</v>
      </c>
      <c r="K142" s="20">
        <f t="shared" si="145"/>
        <v>6</v>
      </c>
      <c r="L142" s="20">
        <f t="shared" si="145"/>
        <v>12</v>
      </c>
      <c r="M142" s="20">
        <f t="shared" si="145"/>
        <v>6</v>
      </c>
      <c r="N142" s="20">
        <f t="shared" si="145"/>
        <v>6</v>
      </c>
      <c r="O142" s="20">
        <f t="shared" si="145"/>
        <v>12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29"/>
      <c r="B143" s="29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5" t="s">
        <v>30</v>
      </c>
      <c r="B144" s="15" t="s">
        <v>12</v>
      </c>
      <c r="C144" s="16" t="s">
        <v>13</v>
      </c>
      <c r="D144" s="25" t="s">
        <v>19</v>
      </c>
      <c r="E144" s="25" t="s">
        <v>20</v>
      </c>
      <c r="F144" s="25" t="s">
        <v>21</v>
      </c>
      <c r="G144" s="25" t="s">
        <v>19</v>
      </c>
      <c r="H144" s="25" t="s">
        <v>20</v>
      </c>
      <c r="I144" s="25" t="s">
        <v>21</v>
      </c>
      <c r="J144" s="25" t="s">
        <v>19</v>
      </c>
      <c r="K144" s="25" t="s">
        <v>20</v>
      </c>
      <c r="L144" s="25" t="s">
        <v>21</v>
      </c>
      <c r="M144" s="25" t="s">
        <v>19</v>
      </c>
      <c r="N144" s="25" t="s">
        <v>20</v>
      </c>
      <c r="O144" s="25" t="s">
        <v>21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8" t="s">
        <v>51</v>
      </c>
      <c r="B145" s="18" t="s">
        <v>122</v>
      </c>
      <c r="C145" s="27" t="s">
        <v>50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f>SUM(G145:H145)</f>
        <v>0</v>
      </c>
      <c r="J145" s="20">
        <v>13</v>
      </c>
      <c r="K145" s="20">
        <v>6</v>
      </c>
      <c r="L145" s="20">
        <f>SUM(J145:K145)</f>
        <v>19</v>
      </c>
      <c r="M145" s="20">
        <f t="shared" ref="M145:N145" si="146">SUM(G145,J145)</f>
        <v>13</v>
      </c>
      <c r="N145" s="20">
        <f t="shared" si="146"/>
        <v>6</v>
      </c>
      <c r="O145" s="20">
        <f>SUM(M145:N145)</f>
        <v>19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s="45" customFormat="1" x14ac:dyDescent="0.2">
      <c r="A146" s="96" t="s">
        <v>26</v>
      </c>
      <c r="B146" s="139"/>
      <c r="C146" s="140"/>
      <c r="D146" s="20">
        <f>SUM(D145)</f>
        <v>0</v>
      </c>
      <c r="E146" s="20">
        <f t="shared" ref="E146:O146" si="147">SUM(E145)</f>
        <v>0</v>
      </c>
      <c r="F146" s="20">
        <f t="shared" si="147"/>
        <v>0</v>
      </c>
      <c r="G146" s="20">
        <f t="shared" si="147"/>
        <v>0</v>
      </c>
      <c r="H146" s="20">
        <f t="shared" si="147"/>
        <v>0</v>
      </c>
      <c r="I146" s="20">
        <f t="shared" si="147"/>
        <v>0</v>
      </c>
      <c r="J146" s="20">
        <f t="shared" si="147"/>
        <v>13</v>
      </c>
      <c r="K146" s="20">
        <f t="shared" si="147"/>
        <v>6</v>
      </c>
      <c r="L146" s="20">
        <f t="shared" si="147"/>
        <v>19</v>
      </c>
      <c r="M146" s="20">
        <f t="shared" si="147"/>
        <v>13</v>
      </c>
      <c r="N146" s="20">
        <f t="shared" si="147"/>
        <v>6</v>
      </c>
      <c r="O146" s="20">
        <f t="shared" si="147"/>
        <v>19</v>
      </c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x14ac:dyDescent="0.2">
      <c r="A147" s="96" t="s">
        <v>31</v>
      </c>
      <c r="B147" s="139"/>
      <c r="C147" s="140"/>
      <c r="D147" s="25">
        <f t="shared" ref="D147:O147" si="148">D138+D142+D146</f>
        <v>42</v>
      </c>
      <c r="E147" s="25">
        <f t="shared" si="148"/>
        <v>21</v>
      </c>
      <c r="F147" s="25">
        <f t="shared" si="148"/>
        <v>63</v>
      </c>
      <c r="G147" s="25">
        <f t="shared" si="148"/>
        <v>40</v>
      </c>
      <c r="H147" s="25">
        <f t="shared" si="148"/>
        <v>18</v>
      </c>
      <c r="I147" s="25">
        <f t="shared" si="148"/>
        <v>58</v>
      </c>
      <c r="J147" s="25">
        <f t="shared" si="148"/>
        <v>345</v>
      </c>
      <c r="K147" s="25">
        <f t="shared" si="148"/>
        <v>157</v>
      </c>
      <c r="L147" s="25">
        <f t="shared" si="148"/>
        <v>502</v>
      </c>
      <c r="M147" s="25">
        <f t="shared" si="148"/>
        <v>385</v>
      </c>
      <c r="N147" s="25">
        <f t="shared" si="148"/>
        <v>175</v>
      </c>
      <c r="O147" s="25">
        <f t="shared" si="148"/>
        <v>560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29"/>
      <c r="B148" s="29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02" t="s">
        <v>52</v>
      </c>
      <c r="B149" s="134"/>
      <c r="C149" s="134"/>
      <c r="D149" s="134"/>
      <c r="E149" s="134"/>
      <c r="F149" s="135"/>
      <c r="G149" s="96" t="s">
        <v>10</v>
      </c>
      <c r="H149" s="97"/>
      <c r="I149" s="97"/>
      <c r="J149" s="97"/>
      <c r="K149" s="97"/>
      <c r="L149" s="97"/>
      <c r="M149" s="97"/>
      <c r="N149" s="97"/>
      <c r="O149" s="98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5" t="s">
        <v>11</v>
      </c>
      <c r="B150" s="103" t="s">
        <v>12</v>
      </c>
      <c r="C150" s="116" t="s">
        <v>13</v>
      </c>
      <c r="D150" s="96" t="s">
        <v>14</v>
      </c>
      <c r="E150" s="97"/>
      <c r="F150" s="98"/>
      <c r="G150" s="96" t="s">
        <v>15</v>
      </c>
      <c r="H150" s="97"/>
      <c r="I150" s="98"/>
      <c r="J150" s="96" t="s">
        <v>16</v>
      </c>
      <c r="K150" s="97"/>
      <c r="L150" s="98"/>
      <c r="M150" s="96" t="s">
        <v>17</v>
      </c>
      <c r="N150" s="97"/>
      <c r="O150" s="98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5" t="s">
        <v>18</v>
      </c>
      <c r="B151" s="104"/>
      <c r="C151" s="117"/>
      <c r="D151" s="25" t="s">
        <v>19</v>
      </c>
      <c r="E151" s="25" t="s">
        <v>20</v>
      </c>
      <c r="F151" s="25" t="s">
        <v>21</v>
      </c>
      <c r="G151" s="25" t="s">
        <v>19</v>
      </c>
      <c r="H151" s="25" t="s">
        <v>20</v>
      </c>
      <c r="I151" s="25" t="s">
        <v>21</v>
      </c>
      <c r="J151" s="25" t="s">
        <v>19</v>
      </c>
      <c r="K151" s="25" t="s">
        <v>20</v>
      </c>
      <c r="L151" s="25" t="s">
        <v>21</v>
      </c>
      <c r="M151" s="25" t="s">
        <v>19</v>
      </c>
      <c r="N151" s="25" t="s">
        <v>20</v>
      </c>
      <c r="O151" s="25" t="s">
        <v>21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8" t="s">
        <v>176</v>
      </c>
      <c r="B152" s="18" t="s">
        <v>123</v>
      </c>
      <c r="C152" s="43" t="s">
        <v>22</v>
      </c>
      <c r="D152" s="20">
        <v>3</v>
      </c>
      <c r="E152" s="20">
        <v>4</v>
      </c>
      <c r="F152" s="20">
        <f t="shared" ref="F152:F155" si="149">SUM(D152:E152)</f>
        <v>7</v>
      </c>
      <c r="G152" s="20">
        <v>0</v>
      </c>
      <c r="H152" s="20">
        <v>0</v>
      </c>
      <c r="I152" s="20">
        <f t="shared" ref="I152:I155" si="150">SUM(G152:H152)</f>
        <v>0</v>
      </c>
      <c r="J152" s="20">
        <v>21</v>
      </c>
      <c r="K152" s="20">
        <v>16</v>
      </c>
      <c r="L152" s="20">
        <f t="shared" ref="L152:L155" si="151">SUM(J152:K152)</f>
        <v>37</v>
      </c>
      <c r="M152" s="20">
        <f t="shared" ref="M152:N152" si="152">SUM(G152,J152)</f>
        <v>21</v>
      </c>
      <c r="N152" s="20">
        <f t="shared" si="152"/>
        <v>16</v>
      </c>
      <c r="O152" s="20">
        <f t="shared" ref="O152:O155" si="153">SUM(M152:N152)</f>
        <v>37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8" t="s">
        <v>177</v>
      </c>
      <c r="B153" s="18" t="s">
        <v>123</v>
      </c>
      <c r="C153" s="43" t="s">
        <v>22</v>
      </c>
      <c r="D153" s="20">
        <v>17</v>
      </c>
      <c r="E153" s="20">
        <v>20</v>
      </c>
      <c r="F153" s="20">
        <f t="shared" si="149"/>
        <v>37</v>
      </c>
      <c r="G153" s="20">
        <v>16</v>
      </c>
      <c r="H153" s="20">
        <v>17</v>
      </c>
      <c r="I153" s="20">
        <f t="shared" si="150"/>
        <v>33</v>
      </c>
      <c r="J153" s="20">
        <v>355</v>
      </c>
      <c r="K153" s="20">
        <v>328</v>
      </c>
      <c r="L153" s="20">
        <f t="shared" si="151"/>
        <v>683</v>
      </c>
      <c r="M153" s="20">
        <f t="shared" ref="M153:N153" si="154">SUM(G153,J153)</f>
        <v>371</v>
      </c>
      <c r="N153" s="20">
        <f t="shared" si="154"/>
        <v>345</v>
      </c>
      <c r="O153" s="20">
        <f t="shared" si="153"/>
        <v>716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8" t="s">
        <v>53</v>
      </c>
      <c r="B154" s="18" t="s">
        <v>123</v>
      </c>
      <c r="C154" s="43" t="s">
        <v>22</v>
      </c>
      <c r="D154" s="20">
        <v>5</v>
      </c>
      <c r="E154" s="20">
        <v>8</v>
      </c>
      <c r="F154" s="20">
        <f t="shared" si="149"/>
        <v>13</v>
      </c>
      <c r="G154" s="20">
        <v>7</v>
      </c>
      <c r="H154" s="20">
        <v>10</v>
      </c>
      <c r="I154" s="20">
        <f t="shared" si="150"/>
        <v>17</v>
      </c>
      <c r="J154" s="20">
        <v>42</v>
      </c>
      <c r="K154" s="20">
        <v>64</v>
      </c>
      <c r="L154" s="20">
        <f t="shared" si="151"/>
        <v>106</v>
      </c>
      <c r="M154" s="20">
        <f t="shared" ref="M154:N155" si="155">SUM(G154,J154)</f>
        <v>49</v>
      </c>
      <c r="N154" s="20">
        <f t="shared" si="155"/>
        <v>74</v>
      </c>
      <c r="O154" s="20">
        <f t="shared" si="153"/>
        <v>123</v>
      </c>
      <c r="P154" s="46"/>
      <c r="Q154" s="46"/>
      <c r="R154" s="46"/>
      <c r="S154" s="46"/>
      <c r="T154" s="46"/>
      <c r="U154" s="46"/>
      <c r="V154" s="46"/>
      <c r="W154" s="46"/>
      <c r="X154" s="46"/>
      <c r="Y154" s="46"/>
    </row>
    <row r="155" spans="1:25" x14ac:dyDescent="0.2">
      <c r="A155" s="18" t="s">
        <v>153</v>
      </c>
      <c r="B155" s="18" t="s">
        <v>123</v>
      </c>
      <c r="C155" s="43" t="s">
        <v>22</v>
      </c>
      <c r="D155" s="20">
        <v>0</v>
      </c>
      <c r="E155" s="20">
        <v>0</v>
      </c>
      <c r="F155" s="20">
        <f t="shared" si="149"/>
        <v>0</v>
      </c>
      <c r="G155" s="20">
        <v>63</v>
      </c>
      <c r="H155" s="20">
        <v>197</v>
      </c>
      <c r="I155" s="20">
        <f t="shared" si="150"/>
        <v>260</v>
      </c>
      <c r="J155" s="20">
        <v>406</v>
      </c>
      <c r="K155" s="20">
        <v>1063</v>
      </c>
      <c r="L155" s="20">
        <f t="shared" si="151"/>
        <v>1469</v>
      </c>
      <c r="M155" s="20">
        <f t="shared" si="155"/>
        <v>469</v>
      </c>
      <c r="N155" s="20">
        <f t="shared" si="155"/>
        <v>1260</v>
      </c>
      <c r="O155" s="20">
        <f t="shared" si="153"/>
        <v>1729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57" t="s">
        <v>26</v>
      </c>
      <c r="B156" s="158"/>
      <c r="C156" s="159"/>
      <c r="D156" s="47">
        <f t="shared" ref="D156:O156" si="156">SUM(D152:D155)</f>
        <v>25</v>
      </c>
      <c r="E156" s="47">
        <f t="shared" si="156"/>
        <v>32</v>
      </c>
      <c r="F156" s="47">
        <f t="shared" si="156"/>
        <v>57</v>
      </c>
      <c r="G156" s="47">
        <f t="shared" si="156"/>
        <v>86</v>
      </c>
      <c r="H156" s="47">
        <f t="shared" si="156"/>
        <v>224</v>
      </c>
      <c r="I156" s="47">
        <f t="shared" si="156"/>
        <v>310</v>
      </c>
      <c r="J156" s="47">
        <f t="shared" si="156"/>
        <v>824</v>
      </c>
      <c r="K156" s="47">
        <f t="shared" si="156"/>
        <v>1471</v>
      </c>
      <c r="L156" s="47">
        <f t="shared" si="156"/>
        <v>2295</v>
      </c>
      <c r="M156" s="47">
        <f t="shared" si="156"/>
        <v>910</v>
      </c>
      <c r="N156" s="47">
        <f t="shared" si="156"/>
        <v>1695</v>
      </c>
      <c r="O156" s="47">
        <f t="shared" si="156"/>
        <v>2605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21"/>
      <c r="B157" s="21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49" t="s">
        <v>29</v>
      </c>
      <c r="B158" s="49" t="s">
        <v>12</v>
      </c>
      <c r="C158" s="50" t="s">
        <v>13</v>
      </c>
      <c r="D158" s="51" t="s">
        <v>19</v>
      </c>
      <c r="E158" s="51" t="s">
        <v>20</v>
      </c>
      <c r="F158" s="51" t="s">
        <v>21</v>
      </c>
      <c r="G158" s="51" t="s">
        <v>19</v>
      </c>
      <c r="H158" s="51" t="s">
        <v>20</v>
      </c>
      <c r="I158" s="51" t="s">
        <v>21</v>
      </c>
      <c r="J158" s="51" t="s">
        <v>19</v>
      </c>
      <c r="K158" s="51" t="s">
        <v>20</v>
      </c>
      <c r="L158" s="51" t="s">
        <v>21</v>
      </c>
      <c r="M158" s="51" t="s">
        <v>19</v>
      </c>
      <c r="N158" s="51" t="s">
        <v>20</v>
      </c>
      <c r="O158" s="51" t="s">
        <v>21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39" t="s">
        <v>54</v>
      </c>
      <c r="B159" s="39" t="s">
        <v>123</v>
      </c>
      <c r="C159" s="52" t="s">
        <v>55</v>
      </c>
      <c r="D159" s="40">
        <v>5</v>
      </c>
      <c r="E159" s="40">
        <v>8</v>
      </c>
      <c r="F159" s="40">
        <f>SUM(D159:E159)</f>
        <v>13</v>
      </c>
      <c r="G159" s="40">
        <v>4</v>
      </c>
      <c r="H159" s="40">
        <v>6</v>
      </c>
      <c r="I159" s="40">
        <f>SUM(G159:H159)</f>
        <v>10</v>
      </c>
      <c r="J159" s="40">
        <v>0</v>
      </c>
      <c r="K159" s="40">
        <v>0</v>
      </c>
      <c r="L159" s="40">
        <f>SUM(J159:K159)</f>
        <v>0</v>
      </c>
      <c r="M159" s="40">
        <f t="shared" ref="M159:N159" si="157">SUM(G159,J159)</f>
        <v>4</v>
      </c>
      <c r="N159" s="40">
        <f t="shared" si="157"/>
        <v>6</v>
      </c>
      <c r="O159" s="40">
        <f>SUM(M159:N159)</f>
        <v>10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36" t="s">
        <v>26</v>
      </c>
      <c r="B160" s="137"/>
      <c r="C160" s="138"/>
      <c r="D160" s="40">
        <f>SUM(D159)</f>
        <v>5</v>
      </c>
      <c r="E160" s="40">
        <f t="shared" ref="E160:O160" si="158">SUM(E159)</f>
        <v>8</v>
      </c>
      <c r="F160" s="40">
        <f t="shared" si="158"/>
        <v>13</v>
      </c>
      <c r="G160" s="40">
        <f t="shared" si="158"/>
        <v>4</v>
      </c>
      <c r="H160" s="40">
        <f t="shared" si="158"/>
        <v>6</v>
      </c>
      <c r="I160" s="40">
        <f t="shared" si="158"/>
        <v>10</v>
      </c>
      <c r="J160" s="40">
        <f t="shared" si="158"/>
        <v>0</v>
      </c>
      <c r="K160" s="40">
        <f t="shared" si="158"/>
        <v>0</v>
      </c>
      <c r="L160" s="40">
        <f t="shared" si="158"/>
        <v>0</v>
      </c>
      <c r="M160" s="40">
        <f t="shared" si="158"/>
        <v>4</v>
      </c>
      <c r="N160" s="40">
        <f t="shared" si="158"/>
        <v>6</v>
      </c>
      <c r="O160" s="40">
        <f t="shared" si="158"/>
        <v>10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22"/>
      <c r="B161" s="28"/>
      <c r="C161" s="28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49" t="s">
        <v>27</v>
      </c>
      <c r="B162" s="49" t="s">
        <v>12</v>
      </c>
      <c r="C162" s="50" t="s">
        <v>13</v>
      </c>
      <c r="D162" s="51" t="s">
        <v>19</v>
      </c>
      <c r="E162" s="51" t="s">
        <v>20</v>
      </c>
      <c r="F162" s="51" t="s">
        <v>21</v>
      </c>
      <c r="G162" s="51" t="s">
        <v>19</v>
      </c>
      <c r="H162" s="51" t="s">
        <v>20</v>
      </c>
      <c r="I162" s="51" t="s">
        <v>21</v>
      </c>
      <c r="J162" s="51" t="s">
        <v>19</v>
      </c>
      <c r="K162" s="51" t="s">
        <v>20</v>
      </c>
      <c r="L162" s="51" t="s">
        <v>21</v>
      </c>
      <c r="M162" s="51" t="s">
        <v>19</v>
      </c>
      <c r="N162" s="51" t="s">
        <v>20</v>
      </c>
      <c r="O162" s="51" t="s">
        <v>21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36" t="s">
        <v>178</v>
      </c>
      <c r="B163" s="39" t="s">
        <v>123</v>
      </c>
      <c r="C163" s="53" t="s">
        <v>22</v>
      </c>
      <c r="D163" s="40">
        <v>0</v>
      </c>
      <c r="E163" s="40">
        <v>0</v>
      </c>
      <c r="F163" s="40">
        <f>SUM(D163:E163)</f>
        <v>0</v>
      </c>
      <c r="G163" s="40">
        <v>0</v>
      </c>
      <c r="H163" s="40">
        <v>0</v>
      </c>
      <c r="I163" s="40">
        <f t="shared" ref="I163" si="159">SUM(G163:H163)</f>
        <v>0</v>
      </c>
      <c r="J163" s="40">
        <v>5</v>
      </c>
      <c r="K163" s="40">
        <v>9</v>
      </c>
      <c r="L163" s="40">
        <f t="shared" ref="L163" si="160">SUM(J163:K163)</f>
        <v>14</v>
      </c>
      <c r="M163" s="40">
        <f t="shared" ref="M163:N163" si="161">SUM(G163,J163)</f>
        <v>5</v>
      </c>
      <c r="N163" s="40">
        <f t="shared" si="161"/>
        <v>9</v>
      </c>
      <c r="O163" s="40">
        <f t="shared" ref="O163" si="162">SUM(M163:N163)</f>
        <v>14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s="55" customFormat="1" x14ac:dyDescent="0.2">
      <c r="A164" s="136" t="s">
        <v>26</v>
      </c>
      <c r="B164" s="137"/>
      <c r="C164" s="138"/>
      <c r="D164" s="40">
        <f t="shared" ref="D164:O164" si="163">SUM(D163:D163)</f>
        <v>0</v>
      </c>
      <c r="E164" s="40">
        <f t="shared" si="163"/>
        <v>0</v>
      </c>
      <c r="F164" s="40">
        <f t="shared" si="163"/>
        <v>0</v>
      </c>
      <c r="G164" s="40">
        <f t="shared" si="163"/>
        <v>0</v>
      </c>
      <c r="H164" s="40">
        <f t="shared" si="163"/>
        <v>0</v>
      </c>
      <c r="I164" s="40">
        <f t="shared" si="163"/>
        <v>0</v>
      </c>
      <c r="J164" s="40">
        <f t="shared" si="163"/>
        <v>5</v>
      </c>
      <c r="K164" s="40">
        <f t="shared" si="163"/>
        <v>9</v>
      </c>
      <c r="L164" s="40">
        <f t="shared" si="163"/>
        <v>14</v>
      </c>
      <c r="M164" s="40">
        <f t="shared" si="163"/>
        <v>5</v>
      </c>
      <c r="N164" s="40">
        <f t="shared" si="163"/>
        <v>9</v>
      </c>
      <c r="O164" s="40">
        <f t="shared" si="163"/>
        <v>14</v>
      </c>
      <c r="P164" s="54"/>
      <c r="Q164" s="54"/>
      <c r="R164" s="54"/>
      <c r="S164" s="54"/>
      <c r="T164" s="54"/>
      <c r="U164" s="54"/>
      <c r="V164" s="54"/>
      <c r="W164" s="54"/>
      <c r="X164" s="54"/>
      <c r="Y164" s="54"/>
    </row>
    <row r="165" spans="1:25" s="55" customFormat="1" ht="6" customHeight="1" x14ac:dyDescent="0.2">
      <c r="A165" s="21"/>
      <c r="B165" s="21"/>
      <c r="C165" s="48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54"/>
      <c r="Q165" s="54"/>
      <c r="R165" s="54"/>
      <c r="S165" s="54"/>
      <c r="T165" s="54"/>
      <c r="U165" s="54"/>
      <c r="V165" s="54"/>
      <c r="W165" s="54"/>
      <c r="X165" s="54"/>
      <c r="Y165" s="54"/>
    </row>
    <row r="166" spans="1:25" s="55" customFormat="1" x14ac:dyDescent="0.2">
      <c r="A166" s="49" t="s">
        <v>30</v>
      </c>
      <c r="B166" s="49" t="s">
        <v>12</v>
      </c>
      <c r="C166" s="50" t="s">
        <v>13</v>
      </c>
      <c r="D166" s="51" t="s">
        <v>19</v>
      </c>
      <c r="E166" s="51" t="s">
        <v>20</v>
      </c>
      <c r="F166" s="51" t="s">
        <v>21</v>
      </c>
      <c r="G166" s="51" t="s">
        <v>19</v>
      </c>
      <c r="H166" s="51" t="s">
        <v>20</v>
      </c>
      <c r="I166" s="51" t="s">
        <v>21</v>
      </c>
      <c r="J166" s="51" t="s">
        <v>19</v>
      </c>
      <c r="K166" s="51" t="s">
        <v>20</v>
      </c>
      <c r="L166" s="51" t="s">
        <v>21</v>
      </c>
      <c r="M166" s="51" t="s">
        <v>19</v>
      </c>
      <c r="N166" s="51" t="s">
        <v>20</v>
      </c>
      <c r="O166" s="51" t="s">
        <v>21</v>
      </c>
      <c r="P166" s="54"/>
      <c r="Q166" s="54"/>
      <c r="R166" s="54"/>
      <c r="S166" s="54"/>
      <c r="T166" s="54"/>
      <c r="U166" s="54"/>
      <c r="V166" s="54"/>
      <c r="W166" s="54"/>
      <c r="X166" s="54"/>
      <c r="Y166" s="54"/>
    </row>
    <row r="167" spans="1:25" s="55" customFormat="1" x14ac:dyDescent="0.2">
      <c r="A167" s="39" t="s">
        <v>211</v>
      </c>
      <c r="B167" s="39" t="s">
        <v>123</v>
      </c>
      <c r="C167" s="56" t="s">
        <v>22</v>
      </c>
      <c r="D167" s="40">
        <v>7</v>
      </c>
      <c r="E167" s="40">
        <v>9</v>
      </c>
      <c r="F167" s="40">
        <f>D167+E167</f>
        <v>16</v>
      </c>
      <c r="G167" s="40">
        <v>7</v>
      </c>
      <c r="H167" s="40">
        <v>9</v>
      </c>
      <c r="I167" s="40">
        <f>G167+H167</f>
        <v>16</v>
      </c>
      <c r="J167" s="40">
        <v>16</v>
      </c>
      <c r="K167" s="40">
        <v>20</v>
      </c>
      <c r="L167" s="40">
        <f>J167+K167</f>
        <v>36</v>
      </c>
      <c r="M167" s="40">
        <f>G167+J167</f>
        <v>23</v>
      </c>
      <c r="N167" s="40">
        <f>H167+K167</f>
        <v>29</v>
      </c>
      <c r="O167" s="40">
        <f>M167+N167</f>
        <v>52</v>
      </c>
      <c r="P167" s="54"/>
      <c r="Q167" s="54"/>
      <c r="R167" s="54"/>
      <c r="S167" s="54"/>
      <c r="T167" s="54"/>
      <c r="U167" s="54"/>
      <c r="V167" s="54"/>
      <c r="W167" s="54"/>
      <c r="X167" s="54"/>
      <c r="Y167" s="54"/>
    </row>
    <row r="168" spans="1:25" x14ac:dyDescent="0.2">
      <c r="A168" s="136" t="s">
        <v>26</v>
      </c>
      <c r="B168" s="137"/>
      <c r="C168" s="138"/>
      <c r="D168" s="40">
        <f>SUM(D167)</f>
        <v>7</v>
      </c>
      <c r="E168" s="40">
        <f t="shared" ref="E168:O168" si="164">SUM(E167)</f>
        <v>9</v>
      </c>
      <c r="F168" s="40">
        <f t="shared" si="164"/>
        <v>16</v>
      </c>
      <c r="G168" s="40">
        <f t="shared" si="164"/>
        <v>7</v>
      </c>
      <c r="H168" s="40">
        <f t="shared" si="164"/>
        <v>9</v>
      </c>
      <c r="I168" s="40">
        <f t="shared" si="164"/>
        <v>16</v>
      </c>
      <c r="J168" s="40">
        <f t="shared" si="164"/>
        <v>16</v>
      </c>
      <c r="K168" s="40">
        <f t="shared" si="164"/>
        <v>20</v>
      </c>
      <c r="L168" s="40">
        <f t="shared" si="164"/>
        <v>36</v>
      </c>
      <c r="M168" s="40">
        <f t="shared" si="164"/>
        <v>23</v>
      </c>
      <c r="N168" s="40">
        <f t="shared" si="164"/>
        <v>29</v>
      </c>
      <c r="O168" s="40">
        <f t="shared" si="164"/>
        <v>52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36" t="s">
        <v>31</v>
      </c>
      <c r="B169" s="137"/>
      <c r="C169" s="138"/>
      <c r="D169" s="51">
        <f t="shared" ref="D169:O169" si="165">SUM(D156,D160,D164,D168)</f>
        <v>37</v>
      </c>
      <c r="E169" s="51">
        <f t="shared" si="165"/>
        <v>49</v>
      </c>
      <c r="F169" s="51">
        <f t="shared" si="165"/>
        <v>86</v>
      </c>
      <c r="G169" s="51">
        <f t="shared" si="165"/>
        <v>97</v>
      </c>
      <c r="H169" s="51">
        <f t="shared" si="165"/>
        <v>239</v>
      </c>
      <c r="I169" s="51">
        <f t="shared" si="165"/>
        <v>336</v>
      </c>
      <c r="J169" s="51">
        <f t="shared" si="165"/>
        <v>845</v>
      </c>
      <c r="K169" s="51">
        <f t="shared" si="165"/>
        <v>1500</v>
      </c>
      <c r="L169" s="51">
        <f t="shared" si="165"/>
        <v>2345</v>
      </c>
      <c r="M169" s="51">
        <f t="shared" si="165"/>
        <v>942</v>
      </c>
      <c r="N169" s="51">
        <f t="shared" si="165"/>
        <v>1739</v>
      </c>
      <c r="O169" s="51">
        <f t="shared" si="165"/>
        <v>2681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9" customHeight="1" x14ac:dyDescent="0.2">
      <c r="A170" s="29"/>
      <c r="B170" s="29"/>
      <c r="C170" s="30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02" t="s">
        <v>56</v>
      </c>
      <c r="B171" s="134"/>
      <c r="C171" s="134"/>
      <c r="D171" s="134"/>
      <c r="E171" s="134"/>
      <c r="F171" s="135"/>
      <c r="G171" s="96" t="s">
        <v>10</v>
      </c>
      <c r="H171" s="97"/>
      <c r="I171" s="97"/>
      <c r="J171" s="97"/>
      <c r="K171" s="97"/>
      <c r="L171" s="97"/>
      <c r="M171" s="97"/>
      <c r="N171" s="97"/>
      <c r="O171" s="98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5" t="s">
        <v>11</v>
      </c>
      <c r="B172" s="103" t="s">
        <v>12</v>
      </c>
      <c r="C172" s="116" t="s">
        <v>13</v>
      </c>
      <c r="D172" s="96" t="s">
        <v>14</v>
      </c>
      <c r="E172" s="97"/>
      <c r="F172" s="98"/>
      <c r="G172" s="96" t="s">
        <v>15</v>
      </c>
      <c r="H172" s="97"/>
      <c r="I172" s="98"/>
      <c r="J172" s="96" t="s">
        <v>16</v>
      </c>
      <c r="K172" s="97"/>
      <c r="L172" s="98"/>
      <c r="M172" s="96" t="s">
        <v>17</v>
      </c>
      <c r="N172" s="97"/>
      <c r="O172" s="98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x14ac:dyDescent="0.2">
      <c r="A173" s="15" t="s">
        <v>18</v>
      </c>
      <c r="B173" s="104"/>
      <c r="C173" s="117"/>
      <c r="D173" s="25" t="s">
        <v>19</v>
      </c>
      <c r="E173" s="25" t="s">
        <v>20</v>
      </c>
      <c r="F173" s="25" t="s">
        <v>21</v>
      </c>
      <c r="G173" s="25" t="s">
        <v>19</v>
      </c>
      <c r="H173" s="25" t="s">
        <v>20</v>
      </c>
      <c r="I173" s="25" t="s">
        <v>21</v>
      </c>
      <c r="J173" s="25" t="s">
        <v>19</v>
      </c>
      <c r="K173" s="25" t="s">
        <v>20</v>
      </c>
      <c r="L173" s="25" t="s">
        <v>21</v>
      </c>
      <c r="M173" s="25" t="s">
        <v>19</v>
      </c>
      <c r="N173" s="25" t="s">
        <v>20</v>
      </c>
      <c r="O173" s="25" t="s">
        <v>21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8" t="s">
        <v>138</v>
      </c>
      <c r="B174" s="18" t="s">
        <v>124</v>
      </c>
      <c r="C174" s="27" t="s">
        <v>34</v>
      </c>
      <c r="D174" s="20">
        <v>3</v>
      </c>
      <c r="E174" s="20">
        <v>7</v>
      </c>
      <c r="F174" s="20">
        <f t="shared" ref="F174:F175" si="166">SUM(D174:E174)</f>
        <v>10</v>
      </c>
      <c r="G174" s="20">
        <v>3</v>
      </c>
      <c r="H174" s="20">
        <v>6</v>
      </c>
      <c r="I174" s="20">
        <f t="shared" ref="I174:I175" si="167">SUM(G174:H174)</f>
        <v>9</v>
      </c>
      <c r="J174" s="20">
        <v>40</v>
      </c>
      <c r="K174" s="20">
        <v>65</v>
      </c>
      <c r="L174" s="20">
        <f t="shared" ref="L174:L175" si="168">SUM(J174:K174)</f>
        <v>105</v>
      </c>
      <c r="M174" s="20">
        <f t="shared" ref="M174:N174" si="169">SUM(G174,J174)</f>
        <v>43</v>
      </c>
      <c r="N174" s="20">
        <f t="shared" si="169"/>
        <v>71</v>
      </c>
      <c r="O174" s="20">
        <f t="shared" ref="O174:O175" si="170">SUM(M174:N174)</f>
        <v>114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8" t="s">
        <v>139</v>
      </c>
      <c r="B175" s="18" t="s">
        <v>124</v>
      </c>
      <c r="C175" s="43" t="s">
        <v>34</v>
      </c>
      <c r="D175" s="20">
        <v>0</v>
      </c>
      <c r="E175" s="20">
        <v>0</v>
      </c>
      <c r="F175" s="20">
        <f t="shared" si="166"/>
        <v>0</v>
      </c>
      <c r="G175" s="20">
        <v>1</v>
      </c>
      <c r="H175" s="20">
        <v>0</v>
      </c>
      <c r="I175" s="20">
        <f t="shared" si="167"/>
        <v>1</v>
      </c>
      <c r="J175" s="20">
        <v>81</v>
      </c>
      <c r="K175" s="20">
        <v>99</v>
      </c>
      <c r="L175" s="20">
        <f t="shared" si="168"/>
        <v>180</v>
      </c>
      <c r="M175" s="20">
        <f t="shared" ref="M175:N175" si="171">SUM(G175,J175)</f>
        <v>82</v>
      </c>
      <c r="N175" s="20">
        <f t="shared" si="171"/>
        <v>99</v>
      </c>
      <c r="O175" s="20">
        <f t="shared" si="170"/>
        <v>181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99" t="s">
        <v>31</v>
      </c>
      <c r="B176" s="132"/>
      <c r="C176" s="133"/>
      <c r="D176" s="25">
        <f t="shared" ref="D176:O176" si="172">SUM(D174:D175)</f>
        <v>3</v>
      </c>
      <c r="E176" s="25">
        <f t="shared" si="172"/>
        <v>7</v>
      </c>
      <c r="F176" s="25">
        <f t="shared" si="172"/>
        <v>10</v>
      </c>
      <c r="G176" s="25">
        <f t="shared" si="172"/>
        <v>4</v>
      </c>
      <c r="H176" s="25">
        <f t="shared" si="172"/>
        <v>6</v>
      </c>
      <c r="I176" s="25">
        <f t="shared" si="172"/>
        <v>10</v>
      </c>
      <c r="J176" s="25">
        <f t="shared" si="172"/>
        <v>121</v>
      </c>
      <c r="K176" s="25">
        <f t="shared" si="172"/>
        <v>164</v>
      </c>
      <c r="L176" s="25">
        <f t="shared" si="172"/>
        <v>285</v>
      </c>
      <c r="M176" s="25">
        <f t="shared" si="172"/>
        <v>125</v>
      </c>
      <c r="N176" s="25">
        <f t="shared" si="172"/>
        <v>170</v>
      </c>
      <c r="O176" s="25">
        <f t="shared" si="172"/>
        <v>295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8.25" customHeight="1" x14ac:dyDescent="0.2">
      <c r="A177" s="29"/>
      <c r="B177" s="29"/>
      <c r="C177" s="30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02" t="s">
        <v>57</v>
      </c>
      <c r="B178" s="134"/>
      <c r="C178" s="134"/>
      <c r="D178" s="134"/>
      <c r="E178" s="134"/>
      <c r="F178" s="135"/>
      <c r="G178" s="96" t="s">
        <v>10</v>
      </c>
      <c r="H178" s="97"/>
      <c r="I178" s="97"/>
      <c r="J178" s="97"/>
      <c r="K178" s="97"/>
      <c r="L178" s="97"/>
      <c r="M178" s="97"/>
      <c r="N178" s="97"/>
      <c r="O178" s="98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5" t="s">
        <v>11</v>
      </c>
      <c r="B179" s="103" t="s">
        <v>12</v>
      </c>
      <c r="C179" s="116" t="s">
        <v>13</v>
      </c>
      <c r="D179" s="96" t="s">
        <v>14</v>
      </c>
      <c r="E179" s="97"/>
      <c r="F179" s="98"/>
      <c r="G179" s="96" t="s">
        <v>15</v>
      </c>
      <c r="H179" s="97"/>
      <c r="I179" s="98"/>
      <c r="J179" s="96" t="s">
        <v>16</v>
      </c>
      <c r="K179" s="97"/>
      <c r="L179" s="98"/>
      <c r="M179" s="96" t="s">
        <v>17</v>
      </c>
      <c r="N179" s="97"/>
      <c r="O179" s="98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5" t="s">
        <v>18</v>
      </c>
      <c r="B180" s="104"/>
      <c r="C180" s="117"/>
      <c r="D180" s="25" t="s">
        <v>19</v>
      </c>
      <c r="E180" s="25" t="s">
        <v>20</v>
      </c>
      <c r="F180" s="25" t="s">
        <v>21</v>
      </c>
      <c r="G180" s="25" t="s">
        <v>19</v>
      </c>
      <c r="H180" s="25" t="s">
        <v>20</v>
      </c>
      <c r="I180" s="25" t="s">
        <v>21</v>
      </c>
      <c r="J180" s="25" t="s">
        <v>19</v>
      </c>
      <c r="K180" s="25" t="s">
        <v>20</v>
      </c>
      <c r="L180" s="25" t="s">
        <v>21</v>
      </c>
      <c r="M180" s="25" t="s">
        <v>19</v>
      </c>
      <c r="N180" s="25" t="s">
        <v>20</v>
      </c>
      <c r="O180" s="25" t="s">
        <v>21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8" t="s">
        <v>138</v>
      </c>
      <c r="B181" s="18" t="s">
        <v>125</v>
      </c>
      <c r="C181" s="43" t="s">
        <v>58</v>
      </c>
      <c r="D181" s="20">
        <v>4</v>
      </c>
      <c r="E181" s="20">
        <v>5</v>
      </c>
      <c r="F181" s="20">
        <f t="shared" ref="F181:F182" si="173">SUM(D181:E181)</f>
        <v>9</v>
      </c>
      <c r="G181" s="20">
        <v>3</v>
      </c>
      <c r="H181" s="20">
        <v>5</v>
      </c>
      <c r="I181" s="20">
        <f t="shared" ref="I181:I182" si="174">SUM(G181:H181)</f>
        <v>8</v>
      </c>
      <c r="J181" s="20">
        <v>87</v>
      </c>
      <c r="K181" s="20">
        <v>133</v>
      </c>
      <c r="L181" s="20">
        <f t="shared" ref="L181:L182" si="175">SUM(J181:K181)</f>
        <v>220</v>
      </c>
      <c r="M181" s="20">
        <f t="shared" ref="M181:N181" si="176">SUM(G181,J181)</f>
        <v>90</v>
      </c>
      <c r="N181" s="20">
        <f t="shared" si="176"/>
        <v>138</v>
      </c>
      <c r="O181" s="20">
        <f t="shared" ref="O181:O182" si="177">SUM(M181:N181)</f>
        <v>228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8" t="s">
        <v>139</v>
      </c>
      <c r="B182" s="18" t="s">
        <v>125</v>
      </c>
      <c r="C182" s="43" t="s">
        <v>59</v>
      </c>
      <c r="D182" s="20">
        <v>9</v>
      </c>
      <c r="E182" s="20">
        <v>6</v>
      </c>
      <c r="F182" s="20">
        <f t="shared" si="173"/>
        <v>15</v>
      </c>
      <c r="G182" s="20">
        <v>7</v>
      </c>
      <c r="H182" s="20">
        <v>6</v>
      </c>
      <c r="I182" s="20">
        <f t="shared" si="174"/>
        <v>13</v>
      </c>
      <c r="J182" s="20">
        <v>151</v>
      </c>
      <c r="K182" s="20">
        <v>193</v>
      </c>
      <c r="L182" s="20">
        <f t="shared" si="175"/>
        <v>344</v>
      </c>
      <c r="M182" s="20">
        <f t="shared" ref="M182:N182" si="178">SUM(G182,J182)</f>
        <v>158</v>
      </c>
      <c r="N182" s="20">
        <f t="shared" si="178"/>
        <v>199</v>
      </c>
      <c r="O182" s="20">
        <f t="shared" si="177"/>
        <v>357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99" t="s">
        <v>26</v>
      </c>
      <c r="B183" s="132"/>
      <c r="C183" s="133"/>
      <c r="D183" s="20">
        <f t="shared" ref="D183:O183" si="179">SUM(D181:D182)</f>
        <v>13</v>
      </c>
      <c r="E183" s="20">
        <f t="shared" si="179"/>
        <v>11</v>
      </c>
      <c r="F183" s="20">
        <f t="shared" si="179"/>
        <v>24</v>
      </c>
      <c r="G183" s="20">
        <f t="shared" si="179"/>
        <v>10</v>
      </c>
      <c r="H183" s="20">
        <f t="shared" si="179"/>
        <v>11</v>
      </c>
      <c r="I183" s="20">
        <f t="shared" si="179"/>
        <v>21</v>
      </c>
      <c r="J183" s="20">
        <f t="shared" si="179"/>
        <v>238</v>
      </c>
      <c r="K183" s="20">
        <f t="shared" si="179"/>
        <v>326</v>
      </c>
      <c r="L183" s="20">
        <f t="shared" si="179"/>
        <v>564</v>
      </c>
      <c r="M183" s="20">
        <f t="shared" si="179"/>
        <v>248</v>
      </c>
      <c r="N183" s="20">
        <f t="shared" si="179"/>
        <v>337</v>
      </c>
      <c r="O183" s="20">
        <f t="shared" si="179"/>
        <v>585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9.75" customHeight="1" x14ac:dyDescent="0.2">
      <c r="A184" s="22"/>
      <c r="B184" s="28"/>
      <c r="C184" s="28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" customHeight="1" x14ac:dyDescent="0.2">
      <c r="A185" s="96" t="s">
        <v>31</v>
      </c>
      <c r="B185" s="139"/>
      <c r="C185" s="140"/>
      <c r="D185" s="25">
        <f>D183</f>
        <v>13</v>
      </c>
      <c r="E185" s="25">
        <f t="shared" ref="E185:O185" si="180">E183</f>
        <v>11</v>
      </c>
      <c r="F185" s="25">
        <f t="shared" si="180"/>
        <v>24</v>
      </c>
      <c r="G185" s="25">
        <f t="shared" si="180"/>
        <v>10</v>
      </c>
      <c r="H185" s="25">
        <f>H183</f>
        <v>11</v>
      </c>
      <c r="I185" s="25">
        <f t="shared" si="180"/>
        <v>21</v>
      </c>
      <c r="J185" s="25">
        <f t="shared" si="180"/>
        <v>238</v>
      </c>
      <c r="K185" s="25">
        <f t="shared" si="180"/>
        <v>326</v>
      </c>
      <c r="L185" s="25">
        <f>L183</f>
        <v>564</v>
      </c>
      <c r="M185" s="25">
        <f t="shared" si="180"/>
        <v>248</v>
      </c>
      <c r="N185" s="25">
        <f t="shared" si="180"/>
        <v>337</v>
      </c>
      <c r="O185" s="25">
        <f t="shared" si="180"/>
        <v>585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8.25" customHeight="1" x14ac:dyDescent="0.2">
      <c r="A186" s="29"/>
      <c r="B186" s="29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02" t="s">
        <v>60</v>
      </c>
      <c r="B187" s="134"/>
      <c r="C187" s="134"/>
      <c r="D187" s="134"/>
      <c r="E187" s="134"/>
      <c r="F187" s="135"/>
      <c r="G187" s="96" t="s">
        <v>10</v>
      </c>
      <c r="H187" s="97"/>
      <c r="I187" s="97"/>
      <c r="J187" s="97"/>
      <c r="K187" s="97"/>
      <c r="L187" s="97"/>
      <c r="M187" s="97"/>
      <c r="N187" s="97"/>
      <c r="O187" s="98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5" t="s">
        <v>11</v>
      </c>
      <c r="B188" s="103" t="s">
        <v>12</v>
      </c>
      <c r="C188" s="116" t="s">
        <v>13</v>
      </c>
      <c r="D188" s="96" t="s">
        <v>14</v>
      </c>
      <c r="E188" s="97"/>
      <c r="F188" s="98"/>
      <c r="G188" s="96" t="s">
        <v>15</v>
      </c>
      <c r="H188" s="97"/>
      <c r="I188" s="98"/>
      <c r="J188" s="96" t="s">
        <v>16</v>
      </c>
      <c r="K188" s="97"/>
      <c r="L188" s="98"/>
      <c r="M188" s="96" t="s">
        <v>17</v>
      </c>
      <c r="N188" s="97"/>
      <c r="O188" s="98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5" t="s">
        <v>18</v>
      </c>
      <c r="B189" s="104"/>
      <c r="C189" s="117"/>
      <c r="D189" s="25" t="s">
        <v>19</v>
      </c>
      <c r="E189" s="25" t="s">
        <v>20</v>
      </c>
      <c r="F189" s="25" t="s">
        <v>21</v>
      </c>
      <c r="G189" s="25" t="s">
        <v>19</v>
      </c>
      <c r="H189" s="25" t="s">
        <v>20</v>
      </c>
      <c r="I189" s="25" t="s">
        <v>21</v>
      </c>
      <c r="J189" s="25" t="s">
        <v>19</v>
      </c>
      <c r="K189" s="25" t="s">
        <v>20</v>
      </c>
      <c r="L189" s="25" t="s">
        <v>21</v>
      </c>
      <c r="M189" s="25" t="s">
        <v>19</v>
      </c>
      <c r="N189" s="25" t="s">
        <v>20</v>
      </c>
      <c r="O189" s="25" t="s">
        <v>21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8" t="s">
        <v>138</v>
      </c>
      <c r="B190" s="18" t="s">
        <v>126</v>
      </c>
      <c r="C190" s="27" t="s">
        <v>61</v>
      </c>
      <c r="D190" s="20">
        <v>5</v>
      </c>
      <c r="E190" s="20">
        <v>10</v>
      </c>
      <c r="F190" s="20">
        <f t="shared" ref="F190:F197" si="181">SUM(D190:E190)</f>
        <v>15</v>
      </c>
      <c r="G190" s="20">
        <v>3</v>
      </c>
      <c r="H190" s="20">
        <v>10</v>
      </c>
      <c r="I190" s="20">
        <f t="shared" ref="I190:I197" si="182">SUM(G190:H190)</f>
        <v>13</v>
      </c>
      <c r="J190" s="20">
        <v>57</v>
      </c>
      <c r="K190" s="20">
        <v>63</v>
      </c>
      <c r="L190" s="20">
        <f t="shared" ref="L190:L197" si="183">SUM(J190:K190)</f>
        <v>120</v>
      </c>
      <c r="M190" s="20">
        <f t="shared" ref="M190:N190" si="184">SUM(G190,J190)</f>
        <v>60</v>
      </c>
      <c r="N190" s="20">
        <f t="shared" si="184"/>
        <v>73</v>
      </c>
      <c r="O190" s="20">
        <f t="shared" ref="O190:O197" si="185">SUM(M190:N190)</f>
        <v>133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8" t="s">
        <v>139</v>
      </c>
      <c r="B191" s="18" t="s">
        <v>126</v>
      </c>
      <c r="C191" s="27" t="s">
        <v>61</v>
      </c>
      <c r="D191" s="20">
        <v>0</v>
      </c>
      <c r="E191" s="20">
        <v>0</v>
      </c>
      <c r="F191" s="20">
        <f t="shared" si="181"/>
        <v>0</v>
      </c>
      <c r="G191" s="20">
        <v>0</v>
      </c>
      <c r="H191" s="20">
        <v>0</v>
      </c>
      <c r="I191" s="20">
        <f t="shared" si="182"/>
        <v>0</v>
      </c>
      <c r="J191" s="20">
        <v>24</v>
      </c>
      <c r="K191" s="20">
        <v>41</v>
      </c>
      <c r="L191" s="20">
        <f t="shared" si="183"/>
        <v>65</v>
      </c>
      <c r="M191" s="20">
        <f t="shared" ref="M191:N191" si="186">SUM(G191,J191)</f>
        <v>24</v>
      </c>
      <c r="N191" s="20">
        <f t="shared" si="186"/>
        <v>41</v>
      </c>
      <c r="O191" s="20">
        <f t="shared" si="185"/>
        <v>65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2.5" x14ac:dyDescent="0.2">
      <c r="A192" s="18" t="s">
        <v>179</v>
      </c>
      <c r="B192" s="18" t="s">
        <v>127</v>
      </c>
      <c r="C192" s="27" t="s">
        <v>61</v>
      </c>
      <c r="D192" s="20">
        <v>6</v>
      </c>
      <c r="E192" s="20">
        <v>6</v>
      </c>
      <c r="F192" s="20">
        <f t="shared" si="181"/>
        <v>12</v>
      </c>
      <c r="G192" s="20">
        <v>6</v>
      </c>
      <c r="H192" s="20">
        <v>6</v>
      </c>
      <c r="I192" s="20">
        <f t="shared" si="182"/>
        <v>12</v>
      </c>
      <c r="J192" s="20">
        <v>95</v>
      </c>
      <c r="K192" s="20">
        <v>68</v>
      </c>
      <c r="L192" s="20">
        <f t="shared" si="183"/>
        <v>163</v>
      </c>
      <c r="M192" s="20">
        <f t="shared" ref="M192:N192" si="187">SUM(G192,J192)</f>
        <v>101</v>
      </c>
      <c r="N192" s="20">
        <f t="shared" si="187"/>
        <v>74</v>
      </c>
      <c r="O192" s="20">
        <f t="shared" si="185"/>
        <v>175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s="45" customFormat="1" x14ac:dyDescent="0.2">
      <c r="A193" s="18" t="s">
        <v>138</v>
      </c>
      <c r="B193" s="18" t="s">
        <v>128</v>
      </c>
      <c r="C193" s="27" t="s">
        <v>62</v>
      </c>
      <c r="D193" s="20">
        <v>14</v>
      </c>
      <c r="E193" s="20">
        <v>6</v>
      </c>
      <c r="F193" s="20">
        <f t="shared" si="181"/>
        <v>20</v>
      </c>
      <c r="G193" s="20">
        <v>12</v>
      </c>
      <c r="H193" s="20">
        <v>6</v>
      </c>
      <c r="I193" s="20">
        <f t="shared" si="182"/>
        <v>18</v>
      </c>
      <c r="J193" s="20">
        <v>75</v>
      </c>
      <c r="K193" s="20">
        <v>73</v>
      </c>
      <c r="L193" s="20">
        <f t="shared" si="183"/>
        <v>148</v>
      </c>
      <c r="M193" s="20">
        <f t="shared" ref="M193:N193" si="188">SUM(G193,J193)</f>
        <v>87</v>
      </c>
      <c r="N193" s="20">
        <f t="shared" si="188"/>
        <v>79</v>
      </c>
      <c r="O193" s="20">
        <f t="shared" si="185"/>
        <v>166</v>
      </c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x14ac:dyDescent="0.2">
      <c r="A194" s="18" t="s">
        <v>139</v>
      </c>
      <c r="B194" s="18" t="s">
        <v>128</v>
      </c>
      <c r="C194" s="27" t="s">
        <v>62</v>
      </c>
      <c r="D194" s="20">
        <v>5</v>
      </c>
      <c r="E194" s="20">
        <v>7</v>
      </c>
      <c r="F194" s="20">
        <f t="shared" si="181"/>
        <v>12</v>
      </c>
      <c r="G194" s="20">
        <v>5</v>
      </c>
      <c r="H194" s="20">
        <v>6</v>
      </c>
      <c r="I194" s="20">
        <f t="shared" si="182"/>
        <v>11</v>
      </c>
      <c r="J194" s="20">
        <v>53</v>
      </c>
      <c r="K194" s="20">
        <v>68</v>
      </c>
      <c r="L194" s="20">
        <f t="shared" si="183"/>
        <v>121</v>
      </c>
      <c r="M194" s="20">
        <f t="shared" ref="M194:N194" si="189">SUM(G194,J194)</f>
        <v>58</v>
      </c>
      <c r="N194" s="20">
        <f t="shared" si="189"/>
        <v>74</v>
      </c>
      <c r="O194" s="20">
        <f t="shared" si="185"/>
        <v>132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8" t="s">
        <v>158</v>
      </c>
      <c r="B195" s="18" t="s">
        <v>128</v>
      </c>
      <c r="C195" s="27" t="s">
        <v>62</v>
      </c>
      <c r="D195" s="20">
        <v>0</v>
      </c>
      <c r="E195" s="20">
        <v>0</v>
      </c>
      <c r="F195" s="20">
        <f t="shared" si="181"/>
        <v>0</v>
      </c>
      <c r="G195" s="20">
        <v>0</v>
      </c>
      <c r="H195" s="20">
        <v>0</v>
      </c>
      <c r="I195" s="20">
        <f t="shared" si="182"/>
        <v>0</v>
      </c>
      <c r="J195" s="20">
        <v>3</v>
      </c>
      <c r="K195" s="20">
        <v>6</v>
      </c>
      <c r="L195" s="20">
        <f t="shared" si="183"/>
        <v>9</v>
      </c>
      <c r="M195" s="20">
        <f t="shared" ref="M195:N195" si="190">SUM(G195,J195)</f>
        <v>3</v>
      </c>
      <c r="N195" s="20">
        <f t="shared" si="190"/>
        <v>6</v>
      </c>
      <c r="O195" s="20">
        <f t="shared" si="185"/>
        <v>9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8" t="s">
        <v>153</v>
      </c>
      <c r="B196" s="18" t="s">
        <v>129</v>
      </c>
      <c r="C196" s="27" t="s">
        <v>63</v>
      </c>
      <c r="D196" s="20">
        <v>6</v>
      </c>
      <c r="E196" s="20">
        <v>11</v>
      </c>
      <c r="F196" s="20">
        <f t="shared" si="181"/>
        <v>17</v>
      </c>
      <c r="G196" s="20">
        <v>6</v>
      </c>
      <c r="H196" s="20">
        <v>12</v>
      </c>
      <c r="I196" s="20">
        <f t="shared" si="182"/>
        <v>18</v>
      </c>
      <c r="J196" s="20">
        <v>74</v>
      </c>
      <c r="K196" s="20">
        <v>126</v>
      </c>
      <c r="L196" s="20">
        <f t="shared" si="183"/>
        <v>200</v>
      </c>
      <c r="M196" s="20">
        <f t="shared" ref="M196:N196" si="191">SUM(G196,J196)</f>
        <v>80</v>
      </c>
      <c r="N196" s="20">
        <f t="shared" si="191"/>
        <v>138</v>
      </c>
      <c r="O196" s="20">
        <f t="shared" si="185"/>
        <v>218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8" t="s">
        <v>64</v>
      </c>
      <c r="B197" s="18" t="s">
        <v>129</v>
      </c>
      <c r="C197" s="27" t="s">
        <v>63</v>
      </c>
      <c r="D197" s="20">
        <v>0</v>
      </c>
      <c r="E197" s="20">
        <v>4</v>
      </c>
      <c r="F197" s="20">
        <f t="shared" si="181"/>
        <v>4</v>
      </c>
      <c r="G197" s="20">
        <v>0</v>
      </c>
      <c r="H197" s="20">
        <v>0</v>
      </c>
      <c r="I197" s="20">
        <f t="shared" si="182"/>
        <v>0</v>
      </c>
      <c r="J197" s="20">
        <v>3</v>
      </c>
      <c r="K197" s="20">
        <v>41</v>
      </c>
      <c r="L197" s="20">
        <f t="shared" si="183"/>
        <v>44</v>
      </c>
      <c r="M197" s="20">
        <f t="shared" ref="M197:N197" si="192">SUM(G197,J197)</f>
        <v>3</v>
      </c>
      <c r="N197" s="20">
        <f t="shared" si="192"/>
        <v>41</v>
      </c>
      <c r="O197" s="20">
        <f t="shared" si="185"/>
        <v>44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 x14ac:dyDescent="0.2">
      <c r="A198" s="96" t="s">
        <v>31</v>
      </c>
      <c r="B198" s="139"/>
      <c r="C198" s="140"/>
      <c r="D198" s="25">
        <f t="shared" ref="D198:O198" si="193">SUM(D190:D197)</f>
        <v>36</v>
      </c>
      <c r="E198" s="25">
        <f t="shared" si="193"/>
        <v>44</v>
      </c>
      <c r="F198" s="25">
        <f t="shared" si="193"/>
        <v>80</v>
      </c>
      <c r="G198" s="25">
        <f t="shared" si="193"/>
        <v>32</v>
      </c>
      <c r="H198" s="25">
        <f t="shared" si="193"/>
        <v>40</v>
      </c>
      <c r="I198" s="25">
        <f t="shared" si="193"/>
        <v>72</v>
      </c>
      <c r="J198" s="25">
        <f t="shared" si="193"/>
        <v>384</v>
      </c>
      <c r="K198" s="25">
        <f t="shared" si="193"/>
        <v>486</v>
      </c>
      <c r="L198" s="25">
        <f t="shared" si="193"/>
        <v>870</v>
      </c>
      <c r="M198" s="25">
        <f t="shared" si="193"/>
        <v>416</v>
      </c>
      <c r="N198" s="25">
        <f t="shared" si="193"/>
        <v>526</v>
      </c>
      <c r="O198" s="25">
        <f t="shared" si="193"/>
        <v>942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6" customHeight="1" x14ac:dyDescent="0.2">
      <c r="A199" s="29"/>
      <c r="B199" s="29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02" t="s">
        <v>86</v>
      </c>
      <c r="B200" s="134"/>
      <c r="C200" s="134"/>
      <c r="D200" s="134"/>
      <c r="E200" s="134"/>
      <c r="F200" s="135"/>
      <c r="G200" s="96" t="s">
        <v>10</v>
      </c>
      <c r="H200" s="97"/>
      <c r="I200" s="97"/>
      <c r="J200" s="97"/>
      <c r="K200" s="97"/>
      <c r="L200" s="97"/>
      <c r="M200" s="97"/>
      <c r="N200" s="97"/>
      <c r="O200" s="98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5" t="s">
        <v>11</v>
      </c>
      <c r="B201" s="103" t="s">
        <v>12</v>
      </c>
      <c r="C201" s="116" t="s">
        <v>13</v>
      </c>
      <c r="D201" s="96" t="s">
        <v>14</v>
      </c>
      <c r="E201" s="97"/>
      <c r="F201" s="98"/>
      <c r="G201" s="96" t="s">
        <v>15</v>
      </c>
      <c r="H201" s="97"/>
      <c r="I201" s="98"/>
      <c r="J201" s="96" t="s">
        <v>16</v>
      </c>
      <c r="K201" s="97"/>
      <c r="L201" s="98"/>
      <c r="M201" s="96" t="s">
        <v>17</v>
      </c>
      <c r="N201" s="97"/>
      <c r="O201" s="9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5" t="s">
        <v>18</v>
      </c>
      <c r="B202" s="104"/>
      <c r="C202" s="117"/>
      <c r="D202" s="25" t="s">
        <v>19</v>
      </c>
      <c r="E202" s="25" t="s">
        <v>20</v>
      </c>
      <c r="F202" s="25" t="s">
        <v>21</v>
      </c>
      <c r="G202" s="25" t="s">
        <v>19</v>
      </c>
      <c r="H202" s="25" t="s">
        <v>20</v>
      </c>
      <c r="I202" s="25" t="s">
        <v>21</v>
      </c>
      <c r="J202" s="25" t="s">
        <v>19</v>
      </c>
      <c r="K202" s="25" t="s">
        <v>20</v>
      </c>
      <c r="L202" s="25" t="s">
        <v>21</v>
      </c>
      <c r="M202" s="25" t="s">
        <v>19</v>
      </c>
      <c r="N202" s="25" t="s">
        <v>20</v>
      </c>
      <c r="O202" s="25" t="s">
        <v>21</v>
      </c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8" t="s">
        <v>151</v>
      </c>
      <c r="B203" s="18" t="s">
        <v>130</v>
      </c>
      <c r="C203" s="27" t="s">
        <v>65</v>
      </c>
      <c r="D203" s="20">
        <v>0</v>
      </c>
      <c r="E203" s="20">
        <v>0</v>
      </c>
      <c r="F203" s="20">
        <f t="shared" ref="F203:F204" si="194">SUM(D203:E203)</f>
        <v>0</v>
      </c>
      <c r="G203" s="20">
        <v>0</v>
      </c>
      <c r="H203" s="20">
        <v>0</v>
      </c>
      <c r="I203" s="20">
        <f t="shared" ref="I203:I204" si="195">SUM(G203:H203)</f>
        <v>0</v>
      </c>
      <c r="J203" s="20">
        <v>26</v>
      </c>
      <c r="K203" s="20">
        <v>25</v>
      </c>
      <c r="L203" s="20">
        <f t="shared" ref="L203:L204" si="196">SUM(J203:K203)</f>
        <v>51</v>
      </c>
      <c r="M203" s="20">
        <f t="shared" ref="M203:N203" si="197">SUM(G203,J203)</f>
        <v>26</v>
      </c>
      <c r="N203" s="20">
        <f t="shared" si="197"/>
        <v>25</v>
      </c>
      <c r="O203" s="20">
        <f t="shared" ref="O203:O204" si="198">SUM(M203:N203)</f>
        <v>51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8" t="s">
        <v>33</v>
      </c>
      <c r="B204" s="18" t="s">
        <v>130</v>
      </c>
      <c r="C204" s="27" t="s">
        <v>65</v>
      </c>
      <c r="D204" s="20">
        <v>22</v>
      </c>
      <c r="E204" s="20">
        <v>17</v>
      </c>
      <c r="F204" s="20">
        <f t="shared" si="194"/>
        <v>39</v>
      </c>
      <c r="G204" s="20">
        <v>22</v>
      </c>
      <c r="H204" s="20">
        <v>12</v>
      </c>
      <c r="I204" s="20">
        <f t="shared" si="195"/>
        <v>34</v>
      </c>
      <c r="J204" s="20">
        <v>92</v>
      </c>
      <c r="K204" s="20">
        <v>63</v>
      </c>
      <c r="L204" s="20">
        <f t="shared" si="196"/>
        <v>155</v>
      </c>
      <c r="M204" s="20">
        <f t="shared" ref="M204:N204" si="199">SUM(G204,J204)</f>
        <v>114</v>
      </c>
      <c r="N204" s="20">
        <f t="shared" si="199"/>
        <v>75</v>
      </c>
      <c r="O204" s="20">
        <f t="shared" si="198"/>
        <v>189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 x14ac:dyDescent="0.2">
      <c r="A205" s="96" t="s">
        <v>31</v>
      </c>
      <c r="B205" s="139"/>
      <c r="C205" s="140"/>
      <c r="D205" s="25">
        <f t="shared" ref="D205:O205" si="200">SUM(D203:D204)</f>
        <v>22</v>
      </c>
      <c r="E205" s="25">
        <f t="shared" si="200"/>
        <v>17</v>
      </c>
      <c r="F205" s="25">
        <f t="shared" si="200"/>
        <v>39</v>
      </c>
      <c r="G205" s="25">
        <f t="shared" si="200"/>
        <v>22</v>
      </c>
      <c r="H205" s="25">
        <f t="shared" si="200"/>
        <v>12</v>
      </c>
      <c r="I205" s="25">
        <f t="shared" si="200"/>
        <v>34</v>
      </c>
      <c r="J205" s="25">
        <f t="shared" si="200"/>
        <v>118</v>
      </c>
      <c r="K205" s="25">
        <f t="shared" si="200"/>
        <v>88</v>
      </c>
      <c r="L205" s="25">
        <f t="shared" si="200"/>
        <v>206</v>
      </c>
      <c r="M205" s="25">
        <f t="shared" si="200"/>
        <v>140</v>
      </c>
      <c r="N205" s="25">
        <f t="shared" si="200"/>
        <v>100</v>
      </c>
      <c r="O205" s="25">
        <f t="shared" si="200"/>
        <v>240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8.25" customHeight="1" x14ac:dyDescent="0.2">
      <c r="A206" s="29"/>
      <c r="B206" s="29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02" t="s">
        <v>87</v>
      </c>
      <c r="B207" s="134"/>
      <c r="C207" s="134"/>
      <c r="D207" s="134"/>
      <c r="E207" s="134"/>
      <c r="F207" s="135"/>
      <c r="G207" s="96" t="s">
        <v>10</v>
      </c>
      <c r="H207" s="97"/>
      <c r="I207" s="97"/>
      <c r="J207" s="97"/>
      <c r="K207" s="97"/>
      <c r="L207" s="97"/>
      <c r="M207" s="97"/>
      <c r="N207" s="97"/>
      <c r="O207" s="98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5" t="s">
        <v>11</v>
      </c>
      <c r="B208" s="103" t="s">
        <v>12</v>
      </c>
      <c r="C208" s="116" t="s">
        <v>13</v>
      </c>
      <c r="D208" s="96" t="s">
        <v>14</v>
      </c>
      <c r="E208" s="97"/>
      <c r="F208" s="98"/>
      <c r="G208" s="96" t="s">
        <v>15</v>
      </c>
      <c r="H208" s="97"/>
      <c r="I208" s="98"/>
      <c r="J208" s="96" t="s">
        <v>16</v>
      </c>
      <c r="K208" s="97"/>
      <c r="L208" s="98"/>
      <c r="M208" s="96" t="s">
        <v>17</v>
      </c>
      <c r="N208" s="97"/>
      <c r="O208" s="98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5" t="s">
        <v>18</v>
      </c>
      <c r="B209" s="104"/>
      <c r="C209" s="117"/>
      <c r="D209" s="25" t="s">
        <v>19</v>
      </c>
      <c r="E209" s="25" t="s">
        <v>20</v>
      </c>
      <c r="F209" s="25" t="s">
        <v>21</v>
      </c>
      <c r="G209" s="25" t="s">
        <v>19</v>
      </c>
      <c r="H209" s="25" t="s">
        <v>20</v>
      </c>
      <c r="I209" s="25" t="s">
        <v>21</v>
      </c>
      <c r="J209" s="25" t="s">
        <v>19</v>
      </c>
      <c r="K209" s="25" t="s">
        <v>20</v>
      </c>
      <c r="L209" s="25" t="s">
        <v>21</v>
      </c>
      <c r="M209" s="25" t="s">
        <v>19</v>
      </c>
      <c r="N209" s="25" t="s">
        <v>20</v>
      </c>
      <c r="O209" s="25" t="s">
        <v>21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8" t="s">
        <v>179</v>
      </c>
      <c r="B210" s="18" t="s">
        <v>131</v>
      </c>
      <c r="C210" s="27" t="s">
        <v>66</v>
      </c>
      <c r="D210" s="20">
        <v>0</v>
      </c>
      <c r="E210" s="20">
        <v>1</v>
      </c>
      <c r="F210" s="20">
        <f t="shared" ref="F210:F213" si="201">SUM(D210:E210)</f>
        <v>1</v>
      </c>
      <c r="G210" s="20">
        <v>0</v>
      </c>
      <c r="H210" s="20">
        <v>0</v>
      </c>
      <c r="I210" s="20">
        <f t="shared" ref="I210:I213" si="202">SUM(G210:H210)</f>
        <v>0</v>
      </c>
      <c r="J210" s="20">
        <v>13</v>
      </c>
      <c r="K210" s="20">
        <v>20</v>
      </c>
      <c r="L210" s="20">
        <f t="shared" ref="L210:L213" si="203">SUM(J210:K210)</f>
        <v>33</v>
      </c>
      <c r="M210" s="20">
        <f t="shared" ref="M210:N210" si="204">SUM(G210,J210)</f>
        <v>13</v>
      </c>
      <c r="N210" s="20">
        <f t="shared" si="204"/>
        <v>20</v>
      </c>
      <c r="O210" s="20">
        <f t="shared" ref="O210:O213" si="205">SUM(M210:N210)</f>
        <v>33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8" t="s">
        <v>171</v>
      </c>
      <c r="B211" s="18" t="s">
        <v>131</v>
      </c>
      <c r="C211" s="27" t="s">
        <v>66</v>
      </c>
      <c r="D211" s="20">
        <v>0</v>
      </c>
      <c r="E211" s="20">
        <v>0</v>
      </c>
      <c r="F211" s="20">
        <f t="shared" si="201"/>
        <v>0</v>
      </c>
      <c r="G211" s="20">
        <v>0</v>
      </c>
      <c r="H211" s="20">
        <v>0</v>
      </c>
      <c r="I211" s="20">
        <f t="shared" si="202"/>
        <v>0</v>
      </c>
      <c r="J211" s="20">
        <v>14</v>
      </c>
      <c r="K211" s="20">
        <v>13</v>
      </c>
      <c r="L211" s="20">
        <f t="shared" si="203"/>
        <v>27</v>
      </c>
      <c r="M211" s="20">
        <f t="shared" ref="M211:N211" si="206">SUM(G211,J211)</f>
        <v>14</v>
      </c>
      <c r="N211" s="20">
        <f t="shared" si="206"/>
        <v>13</v>
      </c>
      <c r="O211" s="20">
        <f t="shared" si="205"/>
        <v>27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8" t="s">
        <v>151</v>
      </c>
      <c r="B212" s="18" t="s">
        <v>131</v>
      </c>
      <c r="C212" s="27" t="s">
        <v>66</v>
      </c>
      <c r="D212" s="20">
        <v>0</v>
      </c>
      <c r="E212" s="20">
        <v>0</v>
      </c>
      <c r="F212" s="20">
        <f t="shared" si="201"/>
        <v>0</v>
      </c>
      <c r="G212" s="20">
        <v>0</v>
      </c>
      <c r="H212" s="20">
        <v>0</v>
      </c>
      <c r="I212" s="20">
        <f t="shared" si="202"/>
        <v>0</v>
      </c>
      <c r="J212" s="20">
        <v>66</v>
      </c>
      <c r="K212" s="20">
        <v>33</v>
      </c>
      <c r="L212" s="20">
        <f t="shared" si="203"/>
        <v>99</v>
      </c>
      <c r="M212" s="20">
        <f t="shared" ref="M212:N212" si="207">SUM(G212,J212)</f>
        <v>66</v>
      </c>
      <c r="N212" s="20">
        <f t="shared" si="207"/>
        <v>33</v>
      </c>
      <c r="O212" s="20">
        <f t="shared" si="205"/>
        <v>99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8" t="s">
        <v>33</v>
      </c>
      <c r="B213" s="18" t="s">
        <v>131</v>
      </c>
      <c r="C213" s="27" t="s">
        <v>66</v>
      </c>
      <c r="D213" s="20">
        <v>24</v>
      </c>
      <c r="E213" s="20">
        <v>12</v>
      </c>
      <c r="F213" s="20">
        <f t="shared" si="201"/>
        <v>36</v>
      </c>
      <c r="G213" s="20">
        <v>19</v>
      </c>
      <c r="H213" s="20">
        <v>10</v>
      </c>
      <c r="I213" s="20">
        <f t="shared" si="202"/>
        <v>29</v>
      </c>
      <c r="J213" s="20">
        <v>235</v>
      </c>
      <c r="K213" s="20">
        <v>122</v>
      </c>
      <c r="L213" s="20">
        <f t="shared" si="203"/>
        <v>357</v>
      </c>
      <c r="M213" s="20">
        <f t="shared" ref="M213:N213" si="208">SUM(G213,J213)</f>
        <v>254</v>
      </c>
      <c r="N213" s="20">
        <f t="shared" si="208"/>
        <v>132</v>
      </c>
      <c r="O213" s="20">
        <f t="shared" si="205"/>
        <v>386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96" t="s">
        <v>26</v>
      </c>
      <c r="B214" s="139"/>
      <c r="C214" s="140"/>
      <c r="D214" s="20">
        <f t="shared" ref="D214:O214" si="209">SUM(D210:D213)</f>
        <v>24</v>
      </c>
      <c r="E214" s="20">
        <f t="shared" si="209"/>
        <v>13</v>
      </c>
      <c r="F214" s="20">
        <f t="shared" si="209"/>
        <v>37</v>
      </c>
      <c r="G214" s="20">
        <f t="shared" si="209"/>
        <v>19</v>
      </c>
      <c r="H214" s="20">
        <f t="shared" si="209"/>
        <v>10</v>
      </c>
      <c r="I214" s="20">
        <f t="shared" si="209"/>
        <v>29</v>
      </c>
      <c r="J214" s="20">
        <f t="shared" si="209"/>
        <v>328</v>
      </c>
      <c r="K214" s="20">
        <f t="shared" si="209"/>
        <v>188</v>
      </c>
      <c r="L214" s="20">
        <f t="shared" si="209"/>
        <v>516</v>
      </c>
      <c r="M214" s="20">
        <f t="shared" si="209"/>
        <v>347</v>
      </c>
      <c r="N214" s="20">
        <f t="shared" si="209"/>
        <v>198</v>
      </c>
      <c r="O214" s="20">
        <f t="shared" si="209"/>
        <v>545</v>
      </c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7.5" customHeight="1" x14ac:dyDescent="0.2">
      <c r="A215" s="29"/>
      <c r="B215" s="29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96" t="s">
        <v>31</v>
      </c>
      <c r="B216" s="139"/>
      <c r="C216" s="140"/>
      <c r="D216" s="25">
        <f>D214</f>
        <v>24</v>
      </c>
      <c r="E216" s="25">
        <f t="shared" ref="E216:O216" si="210">E214</f>
        <v>13</v>
      </c>
      <c r="F216" s="25">
        <f t="shared" si="210"/>
        <v>37</v>
      </c>
      <c r="G216" s="25">
        <f t="shared" si="210"/>
        <v>19</v>
      </c>
      <c r="H216" s="25">
        <f t="shared" si="210"/>
        <v>10</v>
      </c>
      <c r="I216" s="25">
        <f t="shared" si="210"/>
        <v>29</v>
      </c>
      <c r="J216" s="25">
        <f t="shared" si="210"/>
        <v>328</v>
      </c>
      <c r="K216" s="25">
        <f t="shared" si="210"/>
        <v>188</v>
      </c>
      <c r="L216" s="25">
        <f t="shared" si="210"/>
        <v>516</v>
      </c>
      <c r="M216" s="25">
        <f t="shared" si="210"/>
        <v>347</v>
      </c>
      <c r="N216" s="25">
        <f t="shared" si="210"/>
        <v>198</v>
      </c>
      <c r="O216" s="25">
        <f t="shared" si="210"/>
        <v>545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7.5" customHeight="1" x14ac:dyDescent="0.2">
      <c r="A217" s="29"/>
      <c r="B217" s="29"/>
      <c r="C217" s="30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02" t="s">
        <v>199</v>
      </c>
      <c r="B218" s="134"/>
      <c r="C218" s="134"/>
      <c r="D218" s="134"/>
      <c r="E218" s="134"/>
      <c r="F218" s="135"/>
      <c r="G218" s="96" t="s">
        <v>10</v>
      </c>
      <c r="H218" s="139"/>
      <c r="I218" s="139"/>
      <c r="J218" s="139"/>
      <c r="K218" s="139"/>
      <c r="L218" s="139"/>
      <c r="M218" s="139"/>
      <c r="N218" s="139"/>
      <c r="O218" s="140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5" t="s">
        <v>11</v>
      </c>
      <c r="B219" s="103" t="s">
        <v>12</v>
      </c>
      <c r="C219" s="116" t="s">
        <v>13</v>
      </c>
      <c r="D219" s="96" t="s">
        <v>14</v>
      </c>
      <c r="E219" s="139"/>
      <c r="F219" s="140"/>
      <c r="G219" s="96" t="s">
        <v>15</v>
      </c>
      <c r="H219" s="139"/>
      <c r="I219" s="140"/>
      <c r="J219" s="96" t="s">
        <v>16</v>
      </c>
      <c r="K219" s="139"/>
      <c r="L219" s="140"/>
      <c r="M219" s="96" t="s">
        <v>17</v>
      </c>
      <c r="N219" s="139"/>
      <c r="O219" s="140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5" t="s">
        <v>67</v>
      </c>
      <c r="B220" s="141"/>
      <c r="C220" s="142"/>
      <c r="D220" s="25" t="s">
        <v>19</v>
      </c>
      <c r="E220" s="25" t="s">
        <v>20</v>
      </c>
      <c r="F220" s="25" t="s">
        <v>21</v>
      </c>
      <c r="G220" s="25" t="s">
        <v>19</v>
      </c>
      <c r="H220" s="25" t="s">
        <v>20</v>
      </c>
      <c r="I220" s="25" t="s">
        <v>21</v>
      </c>
      <c r="J220" s="25" t="s">
        <v>19</v>
      </c>
      <c r="K220" s="25" t="s">
        <v>20</v>
      </c>
      <c r="L220" s="25" t="s">
        <v>21</v>
      </c>
      <c r="M220" s="25" t="s">
        <v>19</v>
      </c>
      <c r="N220" s="25" t="s">
        <v>20</v>
      </c>
      <c r="O220" s="25" t="s">
        <v>21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2.5" x14ac:dyDescent="0.2">
      <c r="A221" s="18" t="s">
        <v>180</v>
      </c>
      <c r="B221" s="18" t="s">
        <v>200</v>
      </c>
      <c r="C221" s="27" t="s">
        <v>22</v>
      </c>
      <c r="D221" s="20">
        <v>0</v>
      </c>
      <c r="E221" s="20">
        <v>0</v>
      </c>
      <c r="F221" s="20">
        <f>SUM(D221:E221)</f>
        <v>0</v>
      </c>
      <c r="G221" s="20">
        <v>0</v>
      </c>
      <c r="H221" s="20">
        <v>0</v>
      </c>
      <c r="I221" s="20">
        <f>SUM(G221:H221)</f>
        <v>0</v>
      </c>
      <c r="J221" s="20">
        <v>6</v>
      </c>
      <c r="K221" s="20">
        <v>8</v>
      </c>
      <c r="L221" s="20">
        <f>SUM(J221:K221)</f>
        <v>14</v>
      </c>
      <c r="M221" s="20">
        <f t="shared" ref="M221:N221" si="211">SUM(G221,J221)</f>
        <v>6</v>
      </c>
      <c r="N221" s="20">
        <f t="shared" si="211"/>
        <v>8</v>
      </c>
      <c r="O221" s="20">
        <f>SUM(M221:N221)</f>
        <v>14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96" t="s">
        <v>31</v>
      </c>
      <c r="B222" s="139"/>
      <c r="C222" s="140"/>
      <c r="D222" s="20">
        <f t="shared" ref="D222:O222" si="212">D221</f>
        <v>0</v>
      </c>
      <c r="E222" s="20">
        <f t="shared" si="212"/>
        <v>0</v>
      </c>
      <c r="F222" s="20">
        <f t="shared" si="212"/>
        <v>0</v>
      </c>
      <c r="G222" s="20">
        <f t="shared" si="212"/>
        <v>0</v>
      </c>
      <c r="H222" s="20">
        <f t="shared" si="212"/>
        <v>0</v>
      </c>
      <c r="I222" s="20">
        <f t="shared" si="212"/>
        <v>0</v>
      </c>
      <c r="J222" s="20">
        <f t="shared" si="212"/>
        <v>6</v>
      </c>
      <c r="K222" s="20">
        <f t="shared" si="212"/>
        <v>8</v>
      </c>
      <c r="L222" s="20">
        <f t="shared" si="212"/>
        <v>14</v>
      </c>
      <c r="M222" s="20">
        <f t="shared" si="212"/>
        <v>6</v>
      </c>
      <c r="N222" s="20">
        <f t="shared" si="212"/>
        <v>8</v>
      </c>
      <c r="O222" s="20">
        <f t="shared" si="212"/>
        <v>14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7.5" customHeight="1" x14ac:dyDescent="0.2">
      <c r="A223" s="29"/>
      <c r="B223" s="29"/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02" t="s">
        <v>88</v>
      </c>
      <c r="B224" s="134"/>
      <c r="C224" s="134"/>
      <c r="D224" s="134"/>
      <c r="E224" s="134"/>
      <c r="F224" s="135"/>
      <c r="G224" s="96" t="s">
        <v>10</v>
      </c>
      <c r="H224" s="97"/>
      <c r="I224" s="97"/>
      <c r="J224" s="97"/>
      <c r="K224" s="97"/>
      <c r="L224" s="97"/>
      <c r="M224" s="97"/>
      <c r="N224" s="97"/>
      <c r="O224" s="98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5" t="s">
        <v>11</v>
      </c>
      <c r="B225" s="103" t="s">
        <v>12</v>
      </c>
      <c r="C225" s="116" t="s">
        <v>13</v>
      </c>
      <c r="D225" s="96" t="s">
        <v>14</v>
      </c>
      <c r="E225" s="97"/>
      <c r="F225" s="98"/>
      <c r="G225" s="96" t="s">
        <v>15</v>
      </c>
      <c r="H225" s="97"/>
      <c r="I225" s="98"/>
      <c r="J225" s="96" t="s">
        <v>16</v>
      </c>
      <c r="K225" s="97"/>
      <c r="L225" s="98"/>
      <c r="M225" s="96" t="s">
        <v>17</v>
      </c>
      <c r="N225" s="97"/>
      <c r="O225" s="98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5" t="s">
        <v>27</v>
      </c>
      <c r="B226" s="104"/>
      <c r="C226" s="117"/>
      <c r="D226" s="25" t="s">
        <v>19</v>
      </c>
      <c r="E226" s="25" t="s">
        <v>20</v>
      </c>
      <c r="F226" s="25" t="s">
        <v>21</v>
      </c>
      <c r="G226" s="25" t="s">
        <v>19</v>
      </c>
      <c r="H226" s="25" t="s">
        <v>20</v>
      </c>
      <c r="I226" s="25" t="s">
        <v>21</v>
      </c>
      <c r="J226" s="25" t="s">
        <v>19</v>
      </c>
      <c r="K226" s="25" t="s">
        <v>20</v>
      </c>
      <c r="L226" s="25" t="s">
        <v>21</v>
      </c>
      <c r="M226" s="25" t="s">
        <v>19</v>
      </c>
      <c r="N226" s="25" t="s">
        <v>20</v>
      </c>
      <c r="O226" s="25" t="s">
        <v>21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">
      <c r="A227" s="18" t="s">
        <v>194</v>
      </c>
      <c r="B227" s="18" t="s">
        <v>132</v>
      </c>
      <c r="C227" s="27" t="s">
        <v>45</v>
      </c>
      <c r="D227" s="20">
        <v>0</v>
      </c>
      <c r="E227" s="20">
        <v>0</v>
      </c>
      <c r="F227" s="20">
        <f>SUM(D227:E227)</f>
        <v>0</v>
      </c>
      <c r="G227" s="20">
        <v>0</v>
      </c>
      <c r="H227" s="20">
        <v>0</v>
      </c>
      <c r="I227" s="20">
        <f>SUM(G227:H227)</f>
        <v>0</v>
      </c>
      <c r="J227" s="20">
        <v>2</v>
      </c>
      <c r="K227" s="20">
        <v>13</v>
      </c>
      <c r="L227" s="20">
        <f>SUM(J227:K227)</f>
        <v>15</v>
      </c>
      <c r="M227" s="20">
        <f t="shared" ref="M227:N227" si="213">SUM(G227,J227)</f>
        <v>2</v>
      </c>
      <c r="N227" s="20">
        <f t="shared" si="213"/>
        <v>13</v>
      </c>
      <c r="O227" s="20">
        <f>SUM(M227:N227)</f>
        <v>15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 x14ac:dyDescent="0.2">
      <c r="A228" s="99" t="s">
        <v>68</v>
      </c>
      <c r="B228" s="132"/>
      <c r="C228" s="133"/>
      <c r="D228" s="20">
        <f t="shared" ref="D228:O228" si="214">SUM(D227:D227)</f>
        <v>0</v>
      </c>
      <c r="E228" s="20">
        <f t="shared" si="214"/>
        <v>0</v>
      </c>
      <c r="F228" s="20">
        <f t="shared" si="214"/>
        <v>0</v>
      </c>
      <c r="G228" s="20">
        <f t="shared" si="214"/>
        <v>0</v>
      </c>
      <c r="H228" s="20">
        <f t="shared" si="214"/>
        <v>0</v>
      </c>
      <c r="I228" s="20">
        <f t="shared" si="214"/>
        <v>0</v>
      </c>
      <c r="J228" s="20">
        <f t="shared" si="214"/>
        <v>2</v>
      </c>
      <c r="K228" s="20">
        <f t="shared" si="214"/>
        <v>13</v>
      </c>
      <c r="L228" s="20">
        <f t="shared" si="214"/>
        <v>15</v>
      </c>
      <c r="M228" s="20">
        <f t="shared" si="214"/>
        <v>2</v>
      </c>
      <c r="N228" s="20">
        <f t="shared" si="214"/>
        <v>13</v>
      </c>
      <c r="O228" s="20">
        <f t="shared" si="214"/>
        <v>15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8.25" customHeight="1" x14ac:dyDescent="0.2">
      <c r="A229" s="57"/>
      <c r="B229" s="58"/>
      <c r="C229" s="44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">
      <c r="A230" s="15" t="s">
        <v>30</v>
      </c>
      <c r="B230" s="15" t="s">
        <v>12</v>
      </c>
      <c r="C230" s="59" t="s">
        <v>13</v>
      </c>
      <c r="D230" s="25" t="s">
        <v>19</v>
      </c>
      <c r="E230" s="25" t="s">
        <v>20</v>
      </c>
      <c r="F230" s="25" t="s">
        <v>21</v>
      </c>
      <c r="G230" s="25" t="s">
        <v>19</v>
      </c>
      <c r="H230" s="25" t="s">
        <v>20</v>
      </c>
      <c r="I230" s="25" t="s">
        <v>21</v>
      </c>
      <c r="J230" s="25" t="s">
        <v>19</v>
      </c>
      <c r="K230" s="25" t="s">
        <v>20</v>
      </c>
      <c r="L230" s="25" t="s">
        <v>21</v>
      </c>
      <c r="M230" s="25" t="s">
        <v>19</v>
      </c>
      <c r="N230" s="25" t="s">
        <v>20</v>
      </c>
      <c r="O230" s="25" t="s">
        <v>21</v>
      </c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18" t="s">
        <v>69</v>
      </c>
      <c r="B231" s="18" t="s">
        <v>132</v>
      </c>
      <c r="C231" s="27" t="s">
        <v>45</v>
      </c>
      <c r="D231" s="20">
        <v>0</v>
      </c>
      <c r="E231" s="20">
        <v>0</v>
      </c>
      <c r="F231" s="20">
        <f>SUM(D231:E231)</f>
        <v>0</v>
      </c>
      <c r="G231" s="20">
        <v>0</v>
      </c>
      <c r="H231" s="20">
        <v>0</v>
      </c>
      <c r="I231" s="20">
        <f>SUM(G231:H231)</f>
        <v>0</v>
      </c>
      <c r="J231" s="20">
        <v>1</v>
      </c>
      <c r="K231" s="20">
        <v>3</v>
      </c>
      <c r="L231" s="20">
        <f>SUM(J231,K231)</f>
        <v>4</v>
      </c>
      <c r="M231" s="20">
        <f t="shared" ref="M231:N231" si="215">SUM(G231,J231)</f>
        <v>1</v>
      </c>
      <c r="N231" s="20">
        <f t="shared" si="215"/>
        <v>3</v>
      </c>
      <c r="O231" s="20">
        <f>SUM(M231:N231)</f>
        <v>4</v>
      </c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99" t="s">
        <v>26</v>
      </c>
      <c r="B232" s="132"/>
      <c r="C232" s="133"/>
      <c r="D232" s="20">
        <f t="shared" ref="D232:O232" si="216">SUM(D231)</f>
        <v>0</v>
      </c>
      <c r="E232" s="20">
        <f>SUM(E231)</f>
        <v>0</v>
      </c>
      <c r="F232" s="20">
        <f t="shared" si="216"/>
        <v>0</v>
      </c>
      <c r="G232" s="20">
        <f t="shared" si="216"/>
        <v>0</v>
      </c>
      <c r="H232" s="20">
        <f>SUM(H231)</f>
        <v>0</v>
      </c>
      <c r="I232" s="20">
        <f t="shared" si="216"/>
        <v>0</v>
      </c>
      <c r="J232" s="20">
        <f>SUM(J231)</f>
        <v>1</v>
      </c>
      <c r="K232" s="20">
        <f>SUM(K231)</f>
        <v>3</v>
      </c>
      <c r="L232" s="20">
        <f t="shared" si="216"/>
        <v>4</v>
      </c>
      <c r="M232" s="20">
        <f t="shared" si="216"/>
        <v>1</v>
      </c>
      <c r="N232" s="20">
        <f t="shared" si="216"/>
        <v>3</v>
      </c>
      <c r="O232" s="20">
        <f t="shared" si="216"/>
        <v>4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96" t="s">
        <v>31</v>
      </c>
      <c r="B233" s="139"/>
      <c r="C233" s="140"/>
      <c r="D233" s="20">
        <f t="shared" ref="D233:O233" si="217">SUM(D228,D232)</f>
        <v>0</v>
      </c>
      <c r="E233" s="20">
        <f t="shared" si="217"/>
        <v>0</v>
      </c>
      <c r="F233" s="20">
        <f t="shared" si="217"/>
        <v>0</v>
      </c>
      <c r="G233" s="20">
        <f t="shared" si="217"/>
        <v>0</v>
      </c>
      <c r="H233" s="20">
        <f t="shared" si="217"/>
        <v>0</v>
      </c>
      <c r="I233" s="20">
        <f t="shared" si="217"/>
        <v>0</v>
      </c>
      <c r="J233" s="20">
        <f t="shared" si="217"/>
        <v>3</v>
      </c>
      <c r="K233" s="20">
        <f t="shared" si="217"/>
        <v>16</v>
      </c>
      <c r="L233" s="20">
        <f t="shared" si="217"/>
        <v>19</v>
      </c>
      <c r="M233" s="20">
        <f t="shared" si="217"/>
        <v>3</v>
      </c>
      <c r="N233" s="20">
        <f t="shared" si="217"/>
        <v>16</v>
      </c>
      <c r="O233" s="20">
        <f t="shared" si="217"/>
        <v>19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29"/>
      <c r="B234" s="29"/>
      <c r="C234" s="30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02" t="s">
        <v>90</v>
      </c>
      <c r="B235" s="134"/>
      <c r="C235" s="134"/>
      <c r="D235" s="134"/>
      <c r="E235" s="134"/>
      <c r="F235" s="135"/>
      <c r="G235" s="96" t="s">
        <v>10</v>
      </c>
      <c r="H235" s="97"/>
      <c r="I235" s="97"/>
      <c r="J235" s="97"/>
      <c r="K235" s="97"/>
      <c r="L235" s="97"/>
      <c r="M235" s="97"/>
      <c r="N235" s="97"/>
      <c r="O235" s="98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5" t="s">
        <v>11</v>
      </c>
      <c r="B236" s="103" t="s">
        <v>12</v>
      </c>
      <c r="C236" s="116" t="s">
        <v>13</v>
      </c>
      <c r="D236" s="96" t="s">
        <v>14</v>
      </c>
      <c r="E236" s="97"/>
      <c r="F236" s="98"/>
      <c r="G236" s="96" t="s">
        <v>15</v>
      </c>
      <c r="H236" s="97"/>
      <c r="I236" s="98"/>
      <c r="J236" s="96" t="s">
        <v>16</v>
      </c>
      <c r="K236" s="97"/>
      <c r="L236" s="98"/>
      <c r="M236" s="96" t="s">
        <v>17</v>
      </c>
      <c r="N236" s="97"/>
      <c r="O236" s="98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5" t="s">
        <v>18</v>
      </c>
      <c r="B237" s="104"/>
      <c r="C237" s="117"/>
      <c r="D237" s="25" t="s">
        <v>19</v>
      </c>
      <c r="E237" s="25" t="s">
        <v>20</v>
      </c>
      <c r="F237" s="25" t="s">
        <v>21</v>
      </c>
      <c r="G237" s="25" t="s">
        <v>19</v>
      </c>
      <c r="H237" s="25" t="s">
        <v>20</v>
      </c>
      <c r="I237" s="25" t="s">
        <v>21</v>
      </c>
      <c r="J237" s="25" t="s">
        <v>19</v>
      </c>
      <c r="K237" s="25" t="s">
        <v>20</v>
      </c>
      <c r="L237" s="25" t="s">
        <v>21</v>
      </c>
      <c r="M237" s="25" t="s">
        <v>19</v>
      </c>
      <c r="N237" s="25" t="s">
        <v>20</v>
      </c>
      <c r="O237" s="25" t="s">
        <v>21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2.5" x14ac:dyDescent="0.2">
      <c r="A238" s="18" t="s">
        <v>70</v>
      </c>
      <c r="B238" s="18" t="s">
        <v>134</v>
      </c>
      <c r="C238" s="27" t="s">
        <v>71</v>
      </c>
      <c r="D238" s="20">
        <v>9</v>
      </c>
      <c r="E238" s="20">
        <v>4</v>
      </c>
      <c r="F238" s="20">
        <f>SUM(D238:E238)</f>
        <v>13</v>
      </c>
      <c r="G238" s="20">
        <v>7</v>
      </c>
      <c r="H238" s="20">
        <v>3</v>
      </c>
      <c r="I238" s="20">
        <f>SUM(G238:H238)</f>
        <v>10</v>
      </c>
      <c r="J238" s="20">
        <v>17</v>
      </c>
      <c r="K238" s="20">
        <v>14</v>
      </c>
      <c r="L238" s="20">
        <f>SUM(J238:K238)</f>
        <v>31</v>
      </c>
      <c r="M238" s="20">
        <f t="shared" ref="M238:N238" si="218">SUM(G238,J238)</f>
        <v>24</v>
      </c>
      <c r="N238" s="20">
        <f t="shared" si="218"/>
        <v>17</v>
      </c>
      <c r="O238" s="20">
        <f>SUM(M238:N238)</f>
        <v>41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96" t="s">
        <v>31</v>
      </c>
      <c r="B239" s="139"/>
      <c r="C239" s="140"/>
      <c r="D239" s="20">
        <f t="shared" ref="D239:O239" si="219">SUM(D238)</f>
        <v>9</v>
      </c>
      <c r="E239" s="20">
        <f t="shared" si="219"/>
        <v>4</v>
      </c>
      <c r="F239" s="20">
        <f t="shared" si="219"/>
        <v>13</v>
      </c>
      <c r="G239" s="20">
        <f t="shared" si="219"/>
        <v>7</v>
      </c>
      <c r="H239" s="20">
        <f t="shared" si="219"/>
        <v>3</v>
      </c>
      <c r="I239" s="20">
        <f t="shared" si="219"/>
        <v>10</v>
      </c>
      <c r="J239" s="20">
        <f t="shared" si="219"/>
        <v>17</v>
      </c>
      <c r="K239" s="20">
        <f t="shared" si="219"/>
        <v>14</v>
      </c>
      <c r="L239" s="20">
        <f t="shared" si="219"/>
        <v>31</v>
      </c>
      <c r="M239" s="20">
        <f t="shared" si="219"/>
        <v>24</v>
      </c>
      <c r="N239" s="20">
        <f t="shared" si="219"/>
        <v>17</v>
      </c>
      <c r="O239" s="20">
        <f t="shared" si="219"/>
        <v>41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29"/>
      <c r="B240" s="29"/>
      <c r="C240" s="30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99" t="s">
        <v>72</v>
      </c>
      <c r="B241" s="132"/>
      <c r="C241" s="133"/>
      <c r="D241" s="25">
        <f t="shared" ref="D241:I241" si="220">SUM(D51,D76,D99,D130,D147,D169,D176,D185,D198,D205,D216,D222,D239)</f>
        <v>676</v>
      </c>
      <c r="E241" s="25">
        <f t="shared" si="220"/>
        <v>634</v>
      </c>
      <c r="F241" s="25">
        <f t="shared" si="220"/>
        <v>1310</v>
      </c>
      <c r="G241" s="25">
        <f t="shared" si="220"/>
        <v>1131</v>
      </c>
      <c r="H241" s="25">
        <f t="shared" si="220"/>
        <v>1169</v>
      </c>
      <c r="I241" s="25">
        <f t="shared" si="220"/>
        <v>2300</v>
      </c>
      <c r="J241" s="25">
        <f t="shared" ref="J241:O241" si="221">SUM(J51,J76,J99,J130,J147,J169,J176,J185,J198,J205,J216,J222,J233,J239)</f>
        <v>11624</v>
      </c>
      <c r="K241" s="25">
        <f t="shared" si="221"/>
        <v>12009</v>
      </c>
      <c r="L241" s="25">
        <f t="shared" si="221"/>
        <v>23633</v>
      </c>
      <c r="M241" s="25">
        <f t="shared" si="221"/>
        <v>12755</v>
      </c>
      <c r="N241" s="25">
        <f t="shared" si="221"/>
        <v>13178</v>
      </c>
      <c r="O241" s="25">
        <f t="shared" si="221"/>
        <v>25933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0.5" customHeight="1" x14ac:dyDescent="0.2">
      <c r="A242" s="58"/>
      <c r="B242" s="29"/>
      <c r="C242" s="30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52" t="s">
        <v>73</v>
      </c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02" t="s">
        <v>74</v>
      </c>
      <c r="B244" s="134"/>
      <c r="C244" s="134"/>
      <c r="D244" s="134"/>
      <c r="E244" s="134"/>
      <c r="F244" s="135"/>
      <c r="G244" s="96" t="s">
        <v>10</v>
      </c>
      <c r="H244" s="97"/>
      <c r="I244" s="97"/>
      <c r="J244" s="97"/>
      <c r="K244" s="97"/>
      <c r="L244" s="97"/>
      <c r="M244" s="97"/>
      <c r="N244" s="97"/>
      <c r="O244" s="98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5" t="s">
        <v>11</v>
      </c>
      <c r="B245" s="103" t="s">
        <v>12</v>
      </c>
      <c r="C245" s="116" t="s">
        <v>13</v>
      </c>
      <c r="D245" s="96" t="s">
        <v>14</v>
      </c>
      <c r="E245" s="97"/>
      <c r="F245" s="98"/>
      <c r="G245" s="96" t="s">
        <v>15</v>
      </c>
      <c r="H245" s="97"/>
      <c r="I245" s="98"/>
      <c r="J245" s="96" t="s">
        <v>16</v>
      </c>
      <c r="K245" s="97"/>
      <c r="L245" s="98"/>
      <c r="M245" s="96" t="s">
        <v>17</v>
      </c>
      <c r="N245" s="97"/>
      <c r="O245" s="98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5" t="s">
        <v>67</v>
      </c>
      <c r="B246" s="104"/>
      <c r="C246" s="117"/>
      <c r="D246" s="25" t="s">
        <v>19</v>
      </c>
      <c r="E246" s="25" t="s">
        <v>20</v>
      </c>
      <c r="F246" s="25" t="s">
        <v>21</v>
      </c>
      <c r="G246" s="25" t="s">
        <v>19</v>
      </c>
      <c r="H246" s="25" t="s">
        <v>20</v>
      </c>
      <c r="I246" s="25" t="s">
        <v>21</v>
      </c>
      <c r="J246" s="25" t="s">
        <v>19</v>
      </c>
      <c r="K246" s="25" t="s">
        <v>20</v>
      </c>
      <c r="L246" s="25" t="s">
        <v>21</v>
      </c>
      <c r="M246" s="25" t="s">
        <v>19</v>
      </c>
      <c r="N246" s="25" t="s">
        <v>20</v>
      </c>
      <c r="O246" s="25" t="s">
        <v>21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8" t="s">
        <v>181</v>
      </c>
      <c r="B247" s="18" t="s">
        <v>100</v>
      </c>
      <c r="C247" s="19" t="s">
        <v>22</v>
      </c>
      <c r="D247" s="20">
        <v>6</v>
      </c>
      <c r="E247" s="20">
        <v>9</v>
      </c>
      <c r="F247" s="20">
        <f>SUM(D247:E247)</f>
        <v>15</v>
      </c>
      <c r="G247" s="20">
        <v>6</v>
      </c>
      <c r="H247" s="20">
        <v>8</v>
      </c>
      <c r="I247" s="20">
        <f>SUM(G247:H247)</f>
        <v>14</v>
      </c>
      <c r="J247" s="20">
        <v>7</v>
      </c>
      <c r="K247" s="20">
        <v>9</v>
      </c>
      <c r="L247" s="20">
        <f>SUM(J247:K247)</f>
        <v>16</v>
      </c>
      <c r="M247" s="20">
        <f t="shared" ref="M247:N247" si="222">SUM(G247,J247)</f>
        <v>13</v>
      </c>
      <c r="N247" s="20">
        <f t="shared" si="222"/>
        <v>17</v>
      </c>
      <c r="O247" s="20">
        <f>SUM(M247:N247)</f>
        <v>30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99" t="s">
        <v>31</v>
      </c>
      <c r="B248" s="132"/>
      <c r="C248" s="133"/>
      <c r="D248" s="25">
        <f t="shared" ref="D248:N248" si="223">SUM(D247)</f>
        <v>6</v>
      </c>
      <c r="E248" s="25">
        <f t="shared" si="223"/>
        <v>9</v>
      </c>
      <c r="F248" s="25">
        <f t="shared" si="223"/>
        <v>15</v>
      </c>
      <c r="G248" s="25">
        <f t="shared" si="223"/>
        <v>6</v>
      </c>
      <c r="H248" s="25">
        <f t="shared" si="223"/>
        <v>8</v>
      </c>
      <c r="I248" s="25">
        <f t="shared" si="223"/>
        <v>14</v>
      </c>
      <c r="J248" s="25">
        <f t="shared" si="223"/>
        <v>7</v>
      </c>
      <c r="K248" s="25">
        <f t="shared" si="223"/>
        <v>9</v>
      </c>
      <c r="L248" s="25">
        <f t="shared" si="223"/>
        <v>16</v>
      </c>
      <c r="M248" s="25">
        <f t="shared" si="223"/>
        <v>13</v>
      </c>
      <c r="N248" s="25">
        <f t="shared" si="223"/>
        <v>17</v>
      </c>
      <c r="O248" s="25">
        <f>SUM(O247)</f>
        <v>30</v>
      </c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29"/>
      <c r="B249" s="29"/>
      <c r="C249" s="60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02" t="s">
        <v>52</v>
      </c>
      <c r="B250" s="134"/>
      <c r="C250" s="134"/>
      <c r="D250" s="134"/>
      <c r="E250" s="134"/>
      <c r="F250" s="135"/>
      <c r="G250" s="96" t="s">
        <v>10</v>
      </c>
      <c r="H250" s="97"/>
      <c r="I250" s="97"/>
      <c r="J250" s="97"/>
      <c r="K250" s="97"/>
      <c r="L250" s="97"/>
      <c r="M250" s="97"/>
      <c r="N250" s="97"/>
      <c r="O250" s="98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5" t="s">
        <v>11</v>
      </c>
      <c r="B251" s="103" t="s">
        <v>12</v>
      </c>
      <c r="C251" s="116" t="s">
        <v>13</v>
      </c>
      <c r="D251" s="96" t="s">
        <v>14</v>
      </c>
      <c r="E251" s="97"/>
      <c r="F251" s="98"/>
      <c r="G251" s="96" t="s">
        <v>15</v>
      </c>
      <c r="H251" s="97"/>
      <c r="I251" s="98"/>
      <c r="J251" s="96" t="s">
        <v>16</v>
      </c>
      <c r="K251" s="97"/>
      <c r="L251" s="98"/>
      <c r="M251" s="96" t="s">
        <v>17</v>
      </c>
      <c r="N251" s="97"/>
      <c r="O251" s="98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5" t="s">
        <v>18</v>
      </c>
      <c r="B252" s="104"/>
      <c r="C252" s="117"/>
      <c r="D252" s="25" t="s">
        <v>19</v>
      </c>
      <c r="E252" s="25" t="s">
        <v>20</v>
      </c>
      <c r="F252" s="25" t="s">
        <v>21</v>
      </c>
      <c r="G252" s="25" t="s">
        <v>19</v>
      </c>
      <c r="H252" s="25" t="s">
        <v>20</v>
      </c>
      <c r="I252" s="25" t="s">
        <v>21</v>
      </c>
      <c r="J252" s="25" t="s">
        <v>19</v>
      </c>
      <c r="K252" s="25" t="s">
        <v>20</v>
      </c>
      <c r="L252" s="25" t="s">
        <v>21</v>
      </c>
      <c r="M252" s="25" t="s">
        <v>19</v>
      </c>
      <c r="N252" s="25" t="s">
        <v>20</v>
      </c>
      <c r="O252" s="25" t="s">
        <v>21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2.5" x14ac:dyDescent="0.2">
      <c r="A253" s="18" t="s">
        <v>182</v>
      </c>
      <c r="B253" s="18" t="s">
        <v>123</v>
      </c>
      <c r="C253" s="27" t="s">
        <v>55</v>
      </c>
      <c r="D253" s="20">
        <v>44</v>
      </c>
      <c r="E253" s="20">
        <v>77</v>
      </c>
      <c r="F253" s="20">
        <f>SUM(D253:E253)</f>
        <v>121</v>
      </c>
      <c r="G253" s="20">
        <v>35</v>
      </c>
      <c r="H253" s="20">
        <v>60</v>
      </c>
      <c r="I253" s="20">
        <f>SUM(G253:H253)</f>
        <v>95</v>
      </c>
      <c r="J253" s="20">
        <v>146</v>
      </c>
      <c r="K253" s="20">
        <v>222</v>
      </c>
      <c r="L253" s="20">
        <f>SUM(J253:K253)</f>
        <v>368</v>
      </c>
      <c r="M253" s="20">
        <f t="shared" ref="M253:N253" si="224">SUM(G253,J253)</f>
        <v>181</v>
      </c>
      <c r="N253" s="20">
        <f t="shared" si="224"/>
        <v>282</v>
      </c>
      <c r="O253" s="20">
        <f>SUM(M253:N253)</f>
        <v>463</v>
      </c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99" t="s">
        <v>31</v>
      </c>
      <c r="B254" s="132"/>
      <c r="C254" s="133"/>
      <c r="D254" s="25">
        <f t="shared" ref="D254:N254" si="225">SUM(D253)</f>
        <v>44</v>
      </c>
      <c r="E254" s="25">
        <f t="shared" si="225"/>
        <v>77</v>
      </c>
      <c r="F254" s="25">
        <f t="shared" si="225"/>
        <v>121</v>
      </c>
      <c r="G254" s="25">
        <f t="shared" si="225"/>
        <v>35</v>
      </c>
      <c r="H254" s="25">
        <f t="shared" si="225"/>
        <v>60</v>
      </c>
      <c r="I254" s="25">
        <f t="shared" si="225"/>
        <v>95</v>
      </c>
      <c r="J254" s="25">
        <f t="shared" si="225"/>
        <v>146</v>
      </c>
      <c r="K254" s="25">
        <f t="shared" si="225"/>
        <v>222</v>
      </c>
      <c r="L254" s="25">
        <f t="shared" si="225"/>
        <v>368</v>
      </c>
      <c r="M254" s="25">
        <f t="shared" si="225"/>
        <v>181</v>
      </c>
      <c r="N254" s="25">
        <f t="shared" si="225"/>
        <v>282</v>
      </c>
      <c r="O254" s="25">
        <f>SUM(O253)</f>
        <v>463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29"/>
      <c r="B255" s="29"/>
      <c r="C255" s="30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02" t="s">
        <v>41</v>
      </c>
      <c r="B256" s="134"/>
      <c r="C256" s="134"/>
      <c r="D256" s="134"/>
      <c r="E256" s="134"/>
      <c r="F256" s="135"/>
      <c r="G256" s="96" t="s">
        <v>10</v>
      </c>
      <c r="H256" s="97"/>
      <c r="I256" s="97"/>
      <c r="J256" s="97"/>
      <c r="K256" s="97"/>
      <c r="L256" s="97"/>
      <c r="M256" s="97"/>
      <c r="N256" s="97"/>
      <c r="O256" s="98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5" t="s">
        <v>11</v>
      </c>
      <c r="B257" s="103" t="s">
        <v>12</v>
      </c>
      <c r="C257" s="116" t="s">
        <v>13</v>
      </c>
      <c r="D257" s="96" t="s">
        <v>14</v>
      </c>
      <c r="E257" s="97"/>
      <c r="F257" s="98"/>
      <c r="G257" s="96" t="s">
        <v>15</v>
      </c>
      <c r="H257" s="97"/>
      <c r="I257" s="98"/>
      <c r="J257" s="96" t="s">
        <v>16</v>
      </c>
      <c r="K257" s="97"/>
      <c r="L257" s="98"/>
      <c r="M257" s="96" t="s">
        <v>17</v>
      </c>
      <c r="N257" s="97"/>
      <c r="O257" s="98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5" t="s">
        <v>18</v>
      </c>
      <c r="B258" s="104"/>
      <c r="C258" s="117"/>
      <c r="D258" s="25" t="s">
        <v>19</v>
      </c>
      <c r="E258" s="25" t="s">
        <v>20</v>
      </c>
      <c r="F258" s="25" t="s">
        <v>21</v>
      </c>
      <c r="G258" s="25" t="s">
        <v>19</v>
      </c>
      <c r="H258" s="25" t="s">
        <v>20</v>
      </c>
      <c r="I258" s="25" t="s">
        <v>21</v>
      </c>
      <c r="J258" s="25" t="s">
        <v>19</v>
      </c>
      <c r="K258" s="25" t="s">
        <v>20</v>
      </c>
      <c r="L258" s="25" t="s">
        <v>21</v>
      </c>
      <c r="M258" s="25" t="s">
        <v>19</v>
      </c>
      <c r="N258" s="25" t="s">
        <v>20</v>
      </c>
      <c r="O258" s="25" t="s">
        <v>21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8" t="s">
        <v>156</v>
      </c>
      <c r="B259" s="18" t="s">
        <v>112</v>
      </c>
      <c r="C259" s="27" t="s">
        <v>39</v>
      </c>
      <c r="D259" s="20">
        <v>6</v>
      </c>
      <c r="E259" s="20">
        <v>8</v>
      </c>
      <c r="F259" s="20">
        <f>SUM(D259:E259)</f>
        <v>14</v>
      </c>
      <c r="G259" s="20">
        <v>2</v>
      </c>
      <c r="H259" s="20">
        <v>7</v>
      </c>
      <c r="I259" s="20">
        <f>SUM(G259:H259)</f>
        <v>9</v>
      </c>
      <c r="J259" s="20">
        <v>27</v>
      </c>
      <c r="K259" s="20">
        <v>47</v>
      </c>
      <c r="L259" s="20">
        <f>SUM(J259:K259)</f>
        <v>74</v>
      </c>
      <c r="M259" s="20">
        <f t="shared" ref="M259:N259" si="226">SUM(G259,J259)</f>
        <v>29</v>
      </c>
      <c r="N259" s="20">
        <f t="shared" si="226"/>
        <v>54</v>
      </c>
      <c r="O259" s="20">
        <f>SUM(M259:N259)</f>
        <v>83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99" t="s">
        <v>31</v>
      </c>
      <c r="B260" s="132"/>
      <c r="C260" s="133"/>
      <c r="D260" s="25">
        <f t="shared" ref="D260:N260" si="227">SUM(D259)</f>
        <v>6</v>
      </c>
      <c r="E260" s="25">
        <f t="shared" si="227"/>
        <v>8</v>
      </c>
      <c r="F260" s="25">
        <f t="shared" si="227"/>
        <v>14</v>
      </c>
      <c r="G260" s="25">
        <f t="shared" si="227"/>
        <v>2</v>
      </c>
      <c r="H260" s="25">
        <f t="shared" si="227"/>
        <v>7</v>
      </c>
      <c r="I260" s="25">
        <f t="shared" si="227"/>
        <v>9</v>
      </c>
      <c r="J260" s="25">
        <f t="shared" si="227"/>
        <v>27</v>
      </c>
      <c r="K260" s="25">
        <f t="shared" si="227"/>
        <v>47</v>
      </c>
      <c r="L260" s="25">
        <f t="shared" si="227"/>
        <v>74</v>
      </c>
      <c r="M260" s="25">
        <f t="shared" si="227"/>
        <v>29</v>
      </c>
      <c r="N260" s="25">
        <f t="shared" si="227"/>
        <v>54</v>
      </c>
      <c r="O260" s="25">
        <f>SUM(O259)</f>
        <v>83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29"/>
      <c r="B261" s="29"/>
      <c r="C261" s="30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02" t="s">
        <v>91</v>
      </c>
      <c r="B262" s="134"/>
      <c r="C262" s="134"/>
      <c r="D262" s="134"/>
      <c r="E262" s="134"/>
      <c r="F262" s="135"/>
      <c r="G262" s="96" t="s">
        <v>10</v>
      </c>
      <c r="H262" s="97"/>
      <c r="I262" s="97"/>
      <c r="J262" s="97"/>
      <c r="K262" s="97"/>
      <c r="L262" s="97"/>
      <c r="M262" s="97"/>
      <c r="N262" s="97"/>
      <c r="O262" s="98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5" t="s">
        <v>11</v>
      </c>
      <c r="B263" s="103" t="s">
        <v>12</v>
      </c>
      <c r="C263" s="116" t="s">
        <v>13</v>
      </c>
      <c r="D263" s="96" t="s">
        <v>14</v>
      </c>
      <c r="E263" s="97"/>
      <c r="F263" s="98"/>
      <c r="G263" s="96" t="s">
        <v>15</v>
      </c>
      <c r="H263" s="97"/>
      <c r="I263" s="98"/>
      <c r="J263" s="96" t="s">
        <v>16</v>
      </c>
      <c r="K263" s="97"/>
      <c r="L263" s="98"/>
      <c r="M263" s="96" t="s">
        <v>17</v>
      </c>
      <c r="N263" s="97"/>
      <c r="O263" s="98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5" t="s">
        <v>18</v>
      </c>
      <c r="B264" s="104"/>
      <c r="C264" s="117"/>
      <c r="D264" s="25" t="s">
        <v>19</v>
      </c>
      <c r="E264" s="25" t="s">
        <v>20</v>
      </c>
      <c r="F264" s="25" t="s">
        <v>21</v>
      </c>
      <c r="G264" s="25" t="s">
        <v>19</v>
      </c>
      <c r="H264" s="25" t="s">
        <v>20</v>
      </c>
      <c r="I264" s="25" t="s">
        <v>21</v>
      </c>
      <c r="J264" s="25" t="s">
        <v>19</v>
      </c>
      <c r="K264" s="25" t="s">
        <v>20</v>
      </c>
      <c r="L264" s="25" t="s">
        <v>21</v>
      </c>
      <c r="M264" s="25" t="s">
        <v>19</v>
      </c>
      <c r="N264" s="25" t="s">
        <v>20</v>
      </c>
      <c r="O264" s="25" t="s">
        <v>21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8" t="s">
        <v>75</v>
      </c>
      <c r="B265" s="18" t="s">
        <v>131</v>
      </c>
      <c r="C265" s="27" t="s">
        <v>66</v>
      </c>
      <c r="D265" s="20">
        <v>7</v>
      </c>
      <c r="E265" s="20">
        <v>9</v>
      </c>
      <c r="F265" s="20">
        <f>SUM(D265:E265)</f>
        <v>16</v>
      </c>
      <c r="G265" s="20">
        <v>6</v>
      </c>
      <c r="H265" s="20">
        <v>6</v>
      </c>
      <c r="I265" s="20">
        <f t="shared" ref="I265:I266" si="228">SUM(G265:H265)</f>
        <v>12</v>
      </c>
      <c r="J265" s="20">
        <v>21</v>
      </c>
      <c r="K265" s="20">
        <v>41</v>
      </c>
      <c r="L265" s="20">
        <f t="shared" ref="L265:L266" si="229">J265+K265</f>
        <v>62</v>
      </c>
      <c r="M265" s="20">
        <f t="shared" ref="M265:N265" si="230">SUM(G265,J265)</f>
        <v>27</v>
      </c>
      <c r="N265" s="20">
        <f t="shared" si="230"/>
        <v>47</v>
      </c>
      <c r="O265" s="20">
        <f>SUM(M265:N265)</f>
        <v>74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1.75" customHeight="1" x14ac:dyDescent="0.2">
      <c r="A266" s="18" t="s">
        <v>75</v>
      </c>
      <c r="B266" s="18" t="s">
        <v>201</v>
      </c>
      <c r="C266" s="27" t="s">
        <v>39</v>
      </c>
      <c r="D266" s="20">
        <v>0</v>
      </c>
      <c r="E266" s="20">
        <v>0</v>
      </c>
      <c r="F266" s="20">
        <f>D266+E266</f>
        <v>0</v>
      </c>
      <c r="G266" s="20">
        <v>0</v>
      </c>
      <c r="H266" s="20">
        <v>0</v>
      </c>
      <c r="I266" s="20">
        <f t="shared" si="228"/>
        <v>0</v>
      </c>
      <c r="J266" s="20">
        <v>9</v>
      </c>
      <c r="K266" s="20">
        <v>13</v>
      </c>
      <c r="L266" s="20">
        <f t="shared" si="229"/>
        <v>22</v>
      </c>
      <c r="M266" s="20">
        <f t="shared" ref="M266:N266" si="231">SUM(G266,J266)</f>
        <v>9</v>
      </c>
      <c r="N266" s="20">
        <f t="shared" si="231"/>
        <v>13</v>
      </c>
      <c r="O266" s="20">
        <f>M266+N266</f>
        <v>22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99" t="s">
        <v>31</v>
      </c>
      <c r="B267" s="132"/>
      <c r="C267" s="133"/>
      <c r="D267" s="25">
        <f t="shared" ref="D267:N267" si="232">SUM(D265:D266)</f>
        <v>7</v>
      </c>
      <c r="E267" s="25">
        <f t="shared" si="232"/>
        <v>9</v>
      </c>
      <c r="F267" s="25">
        <f t="shared" si="232"/>
        <v>16</v>
      </c>
      <c r="G267" s="25">
        <f t="shared" si="232"/>
        <v>6</v>
      </c>
      <c r="H267" s="25">
        <f t="shared" si="232"/>
        <v>6</v>
      </c>
      <c r="I267" s="25">
        <f t="shared" si="232"/>
        <v>12</v>
      </c>
      <c r="J267" s="25">
        <f t="shared" si="232"/>
        <v>30</v>
      </c>
      <c r="K267" s="25">
        <f t="shared" si="232"/>
        <v>54</v>
      </c>
      <c r="L267" s="25">
        <f t="shared" si="232"/>
        <v>84</v>
      </c>
      <c r="M267" s="25">
        <f t="shared" si="232"/>
        <v>36</v>
      </c>
      <c r="N267" s="25">
        <f t="shared" si="232"/>
        <v>60</v>
      </c>
      <c r="O267" s="25">
        <f>SUM(O265:O266)</f>
        <v>96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8.25" customHeight="1" x14ac:dyDescent="0.2">
      <c r="A268" s="29"/>
      <c r="B268" s="29"/>
      <c r="C268" s="30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02" t="s">
        <v>92</v>
      </c>
      <c r="B269" s="134"/>
      <c r="C269" s="134"/>
      <c r="D269" s="134"/>
      <c r="E269" s="134"/>
      <c r="F269" s="135"/>
      <c r="G269" s="96" t="s">
        <v>10</v>
      </c>
      <c r="H269" s="97"/>
      <c r="I269" s="97"/>
      <c r="J269" s="97"/>
      <c r="K269" s="97"/>
      <c r="L269" s="97"/>
      <c r="M269" s="97"/>
      <c r="N269" s="97"/>
      <c r="O269" s="98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5" t="s">
        <v>11</v>
      </c>
      <c r="B270" s="103" t="s">
        <v>12</v>
      </c>
      <c r="C270" s="116" t="s">
        <v>13</v>
      </c>
      <c r="D270" s="96" t="s">
        <v>14</v>
      </c>
      <c r="E270" s="97"/>
      <c r="F270" s="98"/>
      <c r="G270" s="96" t="s">
        <v>15</v>
      </c>
      <c r="H270" s="97"/>
      <c r="I270" s="98"/>
      <c r="J270" s="96" t="s">
        <v>16</v>
      </c>
      <c r="K270" s="97"/>
      <c r="L270" s="98"/>
      <c r="M270" s="96" t="s">
        <v>17</v>
      </c>
      <c r="N270" s="97"/>
      <c r="O270" s="98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pans="1:25" x14ac:dyDescent="0.2">
      <c r="A271" s="15" t="s">
        <v>18</v>
      </c>
      <c r="B271" s="104"/>
      <c r="C271" s="117"/>
      <c r="D271" s="25" t="s">
        <v>19</v>
      </c>
      <c r="E271" s="25" t="s">
        <v>20</v>
      </c>
      <c r="F271" s="25" t="s">
        <v>21</v>
      </c>
      <c r="G271" s="25" t="s">
        <v>19</v>
      </c>
      <c r="H271" s="25" t="s">
        <v>20</v>
      </c>
      <c r="I271" s="25" t="s">
        <v>21</v>
      </c>
      <c r="J271" s="25" t="s">
        <v>19</v>
      </c>
      <c r="K271" s="25" t="s">
        <v>20</v>
      </c>
      <c r="L271" s="25" t="s">
        <v>21</v>
      </c>
      <c r="M271" s="25" t="s">
        <v>19</v>
      </c>
      <c r="N271" s="25" t="s">
        <v>20</v>
      </c>
      <c r="O271" s="25" t="s">
        <v>21</v>
      </c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pans="1:25" ht="21.75" customHeight="1" x14ac:dyDescent="0.2">
      <c r="A272" s="18" t="s">
        <v>76</v>
      </c>
      <c r="B272" s="18" t="s">
        <v>202</v>
      </c>
      <c r="C272" s="27" t="s">
        <v>55</v>
      </c>
      <c r="D272" s="20">
        <v>16</v>
      </c>
      <c r="E272" s="20">
        <v>9</v>
      </c>
      <c r="F272" s="20">
        <f t="shared" ref="F272:F274" si="233">SUM(D272:E272)</f>
        <v>25</v>
      </c>
      <c r="G272" s="20">
        <v>10</v>
      </c>
      <c r="H272" s="20">
        <v>3</v>
      </c>
      <c r="I272" s="20">
        <f t="shared" ref="I272:I274" si="234">SUM(G272:H272)</f>
        <v>13</v>
      </c>
      <c r="J272" s="20">
        <v>38</v>
      </c>
      <c r="K272" s="20">
        <v>22</v>
      </c>
      <c r="L272" s="20">
        <f t="shared" ref="L272:L274" si="235">SUM(J272:K272)</f>
        <v>60</v>
      </c>
      <c r="M272" s="20">
        <f t="shared" ref="M272:N272" si="236">SUM(G272,J272)</f>
        <v>48</v>
      </c>
      <c r="N272" s="20">
        <f t="shared" si="236"/>
        <v>25</v>
      </c>
      <c r="O272" s="20">
        <f>SUM(M272:N272)</f>
        <v>73</v>
      </c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pans="1:25" ht="21.75" customHeight="1" x14ac:dyDescent="0.2">
      <c r="A273" s="18" t="s">
        <v>183</v>
      </c>
      <c r="B273" s="18" t="s">
        <v>202</v>
      </c>
      <c r="C273" s="27" t="s">
        <v>55</v>
      </c>
      <c r="D273" s="20">
        <v>27</v>
      </c>
      <c r="E273" s="20">
        <v>10</v>
      </c>
      <c r="F273" s="20">
        <f t="shared" si="233"/>
        <v>37</v>
      </c>
      <c r="G273" s="20">
        <v>20</v>
      </c>
      <c r="H273" s="20">
        <v>9</v>
      </c>
      <c r="I273" s="20">
        <f t="shared" si="234"/>
        <v>29</v>
      </c>
      <c r="J273" s="20">
        <v>45</v>
      </c>
      <c r="K273" s="20">
        <v>29</v>
      </c>
      <c r="L273" s="20">
        <f t="shared" si="235"/>
        <v>74</v>
      </c>
      <c r="M273" s="20">
        <f t="shared" ref="M273:N273" si="237">SUM(G273,J273)</f>
        <v>65</v>
      </c>
      <c r="N273" s="20">
        <f t="shared" si="237"/>
        <v>38</v>
      </c>
      <c r="O273" s="20">
        <f t="shared" ref="O273:O274" si="238">SUM(M273:N273)</f>
        <v>103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1.75" customHeight="1" x14ac:dyDescent="0.2">
      <c r="A274" s="18" t="s">
        <v>77</v>
      </c>
      <c r="B274" s="18" t="s">
        <v>202</v>
      </c>
      <c r="C274" s="27" t="s">
        <v>55</v>
      </c>
      <c r="D274" s="20">
        <v>0</v>
      </c>
      <c r="E274" s="20">
        <v>0</v>
      </c>
      <c r="F274" s="20">
        <f t="shared" si="233"/>
        <v>0</v>
      </c>
      <c r="G274" s="20">
        <v>0</v>
      </c>
      <c r="H274" s="20">
        <v>0</v>
      </c>
      <c r="I274" s="20">
        <f t="shared" si="234"/>
        <v>0</v>
      </c>
      <c r="J274" s="20">
        <v>1</v>
      </c>
      <c r="K274" s="20">
        <v>0</v>
      </c>
      <c r="L274" s="20">
        <f t="shared" si="235"/>
        <v>1</v>
      </c>
      <c r="M274" s="20">
        <f t="shared" ref="M274:N274" si="239">SUM(G274,J274)</f>
        <v>1</v>
      </c>
      <c r="N274" s="20">
        <f t="shared" si="239"/>
        <v>0</v>
      </c>
      <c r="O274" s="20">
        <f t="shared" si="238"/>
        <v>1</v>
      </c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pans="1:25" x14ac:dyDescent="0.2">
      <c r="A275" s="99" t="s">
        <v>31</v>
      </c>
      <c r="B275" s="132"/>
      <c r="C275" s="133"/>
      <c r="D275" s="25">
        <f t="shared" ref="D275:N275" si="240">SUM(D272:D274)</f>
        <v>43</v>
      </c>
      <c r="E275" s="25">
        <f t="shared" si="240"/>
        <v>19</v>
      </c>
      <c r="F275" s="25">
        <f t="shared" si="240"/>
        <v>62</v>
      </c>
      <c r="G275" s="25">
        <f t="shared" si="240"/>
        <v>30</v>
      </c>
      <c r="H275" s="25">
        <f t="shared" si="240"/>
        <v>12</v>
      </c>
      <c r="I275" s="25">
        <f t="shared" si="240"/>
        <v>42</v>
      </c>
      <c r="J275" s="25">
        <f t="shared" si="240"/>
        <v>84</v>
      </c>
      <c r="K275" s="25">
        <f t="shared" si="240"/>
        <v>51</v>
      </c>
      <c r="L275" s="25">
        <f t="shared" si="240"/>
        <v>135</v>
      </c>
      <c r="M275" s="25">
        <f t="shared" si="240"/>
        <v>114</v>
      </c>
      <c r="N275" s="25">
        <f t="shared" si="240"/>
        <v>63</v>
      </c>
      <c r="O275" s="25">
        <f>SUM(O272:O274)</f>
        <v>177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8.25" customHeight="1" x14ac:dyDescent="0.2">
      <c r="A276" s="29"/>
      <c r="B276" s="29"/>
      <c r="C276" s="30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">
      <c r="A277" s="102" t="s">
        <v>93</v>
      </c>
      <c r="B277" s="134"/>
      <c r="C277" s="134"/>
      <c r="D277" s="134"/>
      <c r="E277" s="134"/>
      <c r="F277" s="135"/>
      <c r="G277" s="96" t="s">
        <v>10</v>
      </c>
      <c r="H277" s="97"/>
      <c r="I277" s="97"/>
      <c r="J277" s="97"/>
      <c r="K277" s="97"/>
      <c r="L277" s="97"/>
      <c r="M277" s="97"/>
      <c r="N277" s="97"/>
      <c r="O277" s="98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5" t="s">
        <v>11</v>
      </c>
      <c r="B278" s="103" t="s">
        <v>12</v>
      </c>
      <c r="C278" s="153" t="s">
        <v>13</v>
      </c>
      <c r="D278" s="96" t="s">
        <v>14</v>
      </c>
      <c r="E278" s="97"/>
      <c r="F278" s="98"/>
      <c r="G278" s="96" t="s">
        <v>15</v>
      </c>
      <c r="H278" s="97"/>
      <c r="I278" s="98"/>
      <c r="J278" s="96" t="s">
        <v>16</v>
      </c>
      <c r="K278" s="97"/>
      <c r="L278" s="98"/>
      <c r="M278" s="96" t="s">
        <v>17</v>
      </c>
      <c r="N278" s="97"/>
      <c r="O278" s="98"/>
      <c r="P278" s="46"/>
      <c r="Q278" s="46"/>
      <c r="R278" s="46"/>
      <c r="S278" s="46"/>
      <c r="T278" s="46"/>
      <c r="U278" s="46"/>
      <c r="V278" s="46"/>
      <c r="W278" s="46"/>
      <c r="X278" s="46"/>
      <c r="Y278" s="46"/>
    </row>
    <row r="279" spans="1:25" x14ac:dyDescent="0.2">
      <c r="A279" s="15" t="s">
        <v>18</v>
      </c>
      <c r="B279" s="104"/>
      <c r="C279" s="117"/>
      <c r="D279" s="25" t="s">
        <v>19</v>
      </c>
      <c r="E279" s="25" t="s">
        <v>20</v>
      </c>
      <c r="F279" s="25" t="s">
        <v>21</v>
      </c>
      <c r="G279" s="25" t="s">
        <v>19</v>
      </c>
      <c r="H279" s="25" t="s">
        <v>20</v>
      </c>
      <c r="I279" s="25" t="s">
        <v>21</v>
      </c>
      <c r="J279" s="25" t="s">
        <v>19</v>
      </c>
      <c r="K279" s="25" t="s">
        <v>20</v>
      </c>
      <c r="L279" s="25" t="s">
        <v>21</v>
      </c>
      <c r="M279" s="25" t="s">
        <v>19</v>
      </c>
      <c r="N279" s="25" t="s">
        <v>20</v>
      </c>
      <c r="O279" s="25" t="s">
        <v>21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">
      <c r="A280" s="18" t="s">
        <v>37</v>
      </c>
      <c r="B280" s="18" t="s">
        <v>132</v>
      </c>
      <c r="C280" s="27" t="s">
        <v>55</v>
      </c>
      <c r="D280" s="20">
        <v>56</v>
      </c>
      <c r="E280" s="20">
        <v>70</v>
      </c>
      <c r="F280" s="20">
        <f>SUM(D280:E280)</f>
        <v>126</v>
      </c>
      <c r="G280" s="20">
        <v>47</v>
      </c>
      <c r="H280" s="20">
        <v>50</v>
      </c>
      <c r="I280" s="20">
        <f>SUM(G280:H280)</f>
        <v>97</v>
      </c>
      <c r="J280" s="20">
        <v>207</v>
      </c>
      <c r="K280" s="20">
        <v>299</v>
      </c>
      <c r="L280" s="20">
        <f>SUM(J280:K280)</f>
        <v>506</v>
      </c>
      <c r="M280" s="20">
        <f t="shared" ref="M280:N280" si="241">SUM(G280,J280)</f>
        <v>254</v>
      </c>
      <c r="N280" s="20">
        <f t="shared" si="241"/>
        <v>349</v>
      </c>
      <c r="O280" s="20">
        <f>SUM(M280:N280)</f>
        <v>603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99" t="s">
        <v>31</v>
      </c>
      <c r="B281" s="132"/>
      <c r="C281" s="133"/>
      <c r="D281" s="25">
        <f t="shared" ref="D281:O281" si="242">SUM(D280)</f>
        <v>56</v>
      </c>
      <c r="E281" s="25">
        <f t="shared" si="242"/>
        <v>70</v>
      </c>
      <c r="F281" s="25">
        <f t="shared" si="242"/>
        <v>126</v>
      </c>
      <c r="G281" s="25">
        <f t="shared" si="242"/>
        <v>47</v>
      </c>
      <c r="H281" s="25">
        <f t="shared" si="242"/>
        <v>50</v>
      </c>
      <c r="I281" s="25">
        <f t="shared" si="242"/>
        <v>97</v>
      </c>
      <c r="J281" s="25">
        <f t="shared" si="242"/>
        <v>207</v>
      </c>
      <c r="K281" s="25">
        <f t="shared" si="242"/>
        <v>299</v>
      </c>
      <c r="L281" s="25">
        <f t="shared" si="242"/>
        <v>506</v>
      </c>
      <c r="M281" s="25">
        <f t="shared" si="242"/>
        <v>254</v>
      </c>
      <c r="N281" s="25">
        <f t="shared" si="242"/>
        <v>349</v>
      </c>
      <c r="O281" s="25">
        <f t="shared" si="242"/>
        <v>603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0.5" customHeight="1" x14ac:dyDescent="0.2">
      <c r="A282" s="21"/>
      <c r="B282" s="61"/>
      <c r="C282" s="2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02" t="s">
        <v>94</v>
      </c>
      <c r="B283" s="134"/>
      <c r="C283" s="134"/>
      <c r="D283" s="134"/>
      <c r="E283" s="134"/>
      <c r="F283" s="135"/>
      <c r="G283" s="96" t="s">
        <v>10</v>
      </c>
      <c r="H283" s="97"/>
      <c r="I283" s="97"/>
      <c r="J283" s="97"/>
      <c r="K283" s="97"/>
      <c r="L283" s="97"/>
      <c r="M283" s="97"/>
      <c r="N283" s="97"/>
      <c r="O283" s="98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5" t="s">
        <v>11</v>
      </c>
      <c r="B284" s="103" t="s">
        <v>12</v>
      </c>
      <c r="C284" s="116" t="s">
        <v>13</v>
      </c>
      <c r="D284" s="96" t="s">
        <v>14</v>
      </c>
      <c r="E284" s="97"/>
      <c r="F284" s="98"/>
      <c r="G284" s="96" t="s">
        <v>15</v>
      </c>
      <c r="H284" s="97"/>
      <c r="I284" s="98"/>
      <c r="J284" s="96" t="s">
        <v>16</v>
      </c>
      <c r="K284" s="97"/>
      <c r="L284" s="98"/>
      <c r="M284" s="96" t="s">
        <v>17</v>
      </c>
      <c r="N284" s="97"/>
      <c r="O284" s="98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pans="1:25" ht="11.25" customHeight="1" x14ac:dyDescent="0.2">
      <c r="A285" s="15" t="s">
        <v>18</v>
      </c>
      <c r="B285" s="104"/>
      <c r="C285" s="117"/>
      <c r="D285" s="25" t="s">
        <v>19</v>
      </c>
      <c r="E285" s="25" t="s">
        <v>20</v>
      </c>
      <c r="F285" s="25" t="s">
        <v>21</v>
      </c>
      <c r="G285" s="25" t="s">
        <v>19</v>
      </c>
      <c r="H285" s="25" t="s">
        <v>20</v>
      </c>
      <c r="I285" s="25" t="s">
        <v>21</v>
      </c>
      <c r="J285" s="25" t="s">
        <v>19</v>
      </c>
      <c r="K285" s="25" t="s">
        <v>20</v>
      </c>
      <c r="L285" s="25" t="s">
        <v>21</v>
      </c>
      <c r="M285" s="25" t="s">
        <v>19</v>
      </c>
      <c r="N285" s="25" t="s">
        <v>20</v>
      </c>
      <c r="O285" s="25" t="s">
        <v>21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1.75" customHeight="1" x14ac:dyDescent="0.2">
      <c r="A286" s="18" t="s">
        <v>78</v>
      </c>
      <c r="B286" s="18" t="s">
        <v>200</v>
      </c>
      <c r="C286" s="27" t="s">
        <v>55</v>
      </c>
      <c r="D286" s="20">
        <v>30</v>
      </c>
      <c r="E286" s="20">
        <v>66</v>
      </c>
      <c r="F286" s="20">
        <f>SUM(D286:E286)</f>
        <v>96</v>
      </c>
      <c r="G286" s="20">
        <v>25</v>
      </c>
      <c r="H286" s="20">
        <v>42</v>
      </c>
      <c r="I286" s="20">
        <f>SUM(G286:H286)</f>
        <v>67</v>
      </c>
      <c r="J286" s="20">
        <v>65</v>
      </c>
      <c r="K286" s="20">
        <v>97</v>
      </c>
      <c r="L286" s="20">
        <f>SUM(J286:K286)</f>
        <v>162</v>
      </c>
      <c r="M286" s="20">
        <f t="shared" ref="M286:N286" si="243">SUM(G286,J286)</f>
        <v>90</v>
      </c>
      <c r="N286" s="20">
        <f t="shared" si="243"/>
        <v>139</v>
      </c>
      <c r="O286" s="20">
        <f>SUM(M286:N286)</f>
        <v>229</v>
      </c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.5" customHeight="1" x14ac:dyDescent="0.2">
      <c r="A287" s="99" t="s">
        <v>31</v>
      </c>
      <c r="B287" s="132"/>
      <c r="C287" s="133"/>
      <c r="D287" s="25">
        <f t="shared" ref="D287:O287" si="244">SUM(D286)</f>
        <v>30</v>
      </c>
      <c r="E287" s="25">
        <f t="shared" si="244"/>
        <v>66</v>
      </c>
      <c r="F287" s="25">
        <f t="shared" si="244"/>
        <v>96</v>
      </c>
      <c r="G287" s="25">
        <f t="shared" si="244"/>
        <v>25</v>
      </c>
      <c r="H287" s="25">
        <f t="shared" si="244"/>
        <v>42</v>
      </c>
      <c r="I287" s="25">
        <f t="shared" si="244"/>
        <v>67</v>
      </c>
      <c r="J287" s="25">
        <f t="shared" si="244"/>
        <v>65</v>
      </c>
      <c r="K287" s="25">
        <f t="shared" si="244"/>
        <v>97</v>
      </c>
      <c r="L287" s="25">
        <f t="shared" si="244"/>
        <v>162</v>
      </c>
      <c r="M287" s="25">
        <f t="shared" si="244"/>
        <v>90</v>
      </c>
      <c r="N287" s="25">
        <f t="shared" si="244"/>
        <v>139</v>
      </c>
      <c r="O287" s="25">
        <f t="shared" si="244"/>
        <v>229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8.25" customHeight="1" x14ac:dyDescent="0.2">
      <c r="A288" s="29"/>
      <c r="B288" s="29"/>
      <c r="C288" s="30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02" t="s">
        <v>89</v>
      </c>
      <c r="B289" s="134"/>
      <c r="C289" s="134"/>
      <c r="D289" s="134"/>
      <c r="E289" s="134"/>
      <c r="F289" s="135"/>
      <c r="G289" s="96" t="s">
        <v>10</v>
      </c>
      <c r="H289" s="97"/>
      <c r="I289" s="97"/>
      <c r="J289" s="97"/>
      <c r="K289" s="97"/>
      <c r="L289" s="97"/>
      <c r="M289" s="97"/>
      <c r="N289" s="97"/>
      <c r="O289" s="98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5" t="s">
        <v>11</v>
      </c>
      <c r="B290" s="103" t="s">
        <v>12</v>
      </c>
      <c r="C290" s="116" t="s">
        <v>13</v>
      </c>
      <c r="D290" s="96" t="s">
        <v>14</v>
      </c>
      <c r="E290" s="97"/>
      <c r="F290" s="98"/>
      <c r="G290" s="96" t="s">
        <v>15</v>
      </c>
      <c r="H290" s="97"/>
      <c r="I290" s="98"/>
      <c r="J290" s="96" t="s">
        <v>16</v>
      </c>
      <c r="K290" s="97"/>
      <c r="L290" s="98"/>
      <c r="M290" s="96" t="s">
        <v>17</v>
      </c>
      <c r="N290" s="97"/>
      <c r="O290" s="98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pans="1:25" x14ac:dyDescent="0.2">
      <c r="A291" s="15" t="s">
        <v>18</v>
      </c>
      <c r="B291" s="104"/>
      <c r="C291" s="117"/>
      <c r="D291" s="25" t="s">
        <v>19</v>
      </c>
      <c r="E291" s="25" t="s">
        <v>20</v>
      </c>
      <c r="F291" s="25" t="s">
        <v>21</v>
      </c>
      <c r="G291" s="25" t="s">
        <v>19</v>
      </c>
      <c r="H291" s="25" t="s">
        <v>20</v>
      </c>
      <c r="I291" s="25" t="s">
        <v>21</v>
      </c>
      <c r="J291" s="25" t="s">
        <v>19</v>
      </c>
      <c r="K291" s="25" t="s">
        <v>20</v>
      </c>
      <c r="L291" s="25" t="s">
        <v>21</v>
      </c>
      <c r="M291" s="25" t="s">
        <v>19</v>
      </c>
      <c r="N291" s="25" t="s">
        <v>20</v>
      </c>
      <c r="O291" s="25" t="s">
        <v>21</v>
      </c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">
      <c r="A292" s="18" t="s">
        <v>157</v>
      </c>
      <c r="B292" s="18" t="s">
        <v>133</v>
      </c>
      <c r="C292" s="27" t="s">
        <v>55</v>
      </c>
      <c r="D292" s="20">
        <v>41</v>
      </c>
      <c r="E292" s="20">
        <v>64</v>
      </c>
      <c r="F292" s="20">
        <f>SUM(D292:E292)</f>
        <v>105</v>
      </c>
      <c r="G292" s="20">
        <v>32</v>
      </c>
      <c r="H292" s="20">
        <v>51</v>
      </c>
      <c r="I292" s="20">
        <f>SUM(G292,H292)</f>
        <v>83</v>
      </c>
      <c r="J292" s="20">
        <v>164</v>
      </c>
      <c r="K292" s="20">
        <v>217</v>
      </c>
      <c r="L292" s="20">
        <f>SUM(J292:K292)</f>
        <v>381</v>
      </c>
      <c r="M292" s="20">
        <f t="shared" ref="M292:N292" si="245">G292+J292</f>
        <v>196</v>
      </c>
      <c r="N292" s="20">
        <f t="shared" si="245"/>
        <v>268</v>
      </c>
      <c r="O292" s="20">
        <f>SUM(M292:N292)</f>
        <v>464</v>
      </c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99" t="s">
        <v>31</v>
      </c>
      <c r="B293" s="132"/>
      <c r="C293" s="133"/>
      <c r="D293" s="25">
        <f t="shared" ref="D293:N293" si="246">SUM(D292)</f>
        <v>41</v>
      </c>
      <c r="E293" s="25">
        <f t="shared" si="246"/>
        <v>64</v>
      </c>
      <c r="F293" s="25">
        <f t="shared" si="246"/>
        <v>105</v>
      </c>
      <c r="G293" s="25">
        <f t="shared" si="246"/>
        <v>32</v>
      </c>
      <c r="H293" s="25">
        <f t="shared" si="246"/>
        <v>51</v>
      </c>
      <c r="I293" s="25">
        <f t="shared" si="246"/>
        <v>83</v>
      </c>
      <c r="J293" s="25">
        <f t="shared" si="246"/>
        <v>164</v>
      </c>
      <c r="K293" s="25">
        <f t="shared" si="246"/>
        <v>217</v>
      </c>
      <c r="L293" s="25">
        <f t="shared" si="246"/>
        <v>381</v>
      </c>
      <c r="M293" s="25">
        <f t="shared" si="246"/>
        <v>196</v>
      </c>
      <c r="N293" s="25">
        <f t="shared" si="246"/>
        <v>268</v>
      </c>
      <c r="O293" s="25">
        <f>SUM(O292)</f>
        <v>464</v>
      </c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22"/>
      <c r="B294" s="28"/>
      <c r="C294" s="2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02" t="s">
        <v>98</v>
      </c>
      <c r="B295" s="134"/>
      <c r="C295" s="134"/>
      <c r="D295" s="134"/>
      <c r="E295" s="134"/>
      <c r="F295" s="135"/>
      <c r="G295" s="96" t="s">
        <v>10</v>
      </c>
      <c r="H295" s="97"/>
      <c r="I295" s="97"/>
      <c r="J295" s="97"/>
      <c r="K295" s="97"/>
      <c r="L295" s="97"/>
      <c r="M295" s="97"/>
      <c r="N295" s="97"/>
      <c r="O295" s="98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5" t="s">
        <v>11</v>
      </c>
      <c r="B296" s="103" t="s">
        <v>12</v>
      </c>
      <c r="C296" s="116" t="s">
        <v>13</v>
      </c>
      <c r="D296" s="96" t="s">
        <v>14</v>
      </c>
      <c r="E296" s="97"/>
      <c r="F296" s="98"/>
      <c r="G296" s="96" t="s">
        <v>15</v>
      </c>
      <c r="H296" s="97"/>
      <c r="I296" s="98"/>
      <c r="J296" s="96" t="s">
        <v>16</v>
      </c>
      <c r="K296" s="97"/>
      <c r="L296" s="98"/>
      <c r="M296" s="96" t="s">
        <v>17</v>
      </c>
      <c r="N296" s="97"/>
      <c r="O296" s="98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spans="1:25" x14ac:dyDescent="0.2">
      <c r="A297" s="15" t="s">
        <v>18</v>
      </c>
      <c r="B297" s="104"/>
      <c r="C297" s="117"/>
      <c r="D297" s="25" t="s">
        <v>19</v>
      </c>
      <c r="E297" s="25" t="s">
        <v>20</v>
      </c>
      <c r="F297" s="25" t="s">
        <v>21</v>
      </c>
      <c r="G297" s="25" t="s">
        <v>19</v>
      </c>
      <c r="H297" s="25" t="s">
        <v>20</v>
      </c>
      <c r="I297" s="25" t="s">
        <v>21</v>
      </c>
      <c r="J297" s="25" t="s">
        <v>19</v>
      </c>
      <c r="K297" s="25" t="s">
        <v>20</v>
      </c>
      <c r="L297" s="25" t="s">
        <v>21</v>
      </c>
      <c r="M297" s="25" t="s">
        <v>19</v>
      </c>
      <c r="N297" s="25" t="s">
        <v>20</v>
      </c>
      <c r="O297" s="25" t="s">
        <v>21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8" t="s">
        <v>75</v>
      </c>
      <c r="B298" s="18" t="s">
        <v>135</v>
      </c>
      <c r="C298" s="27" t="s">
        <v>39</v>
      </c>
      <c r="D298" s="20">
        <v>6</v>
      </c>
      <c r="E298" s="20">
        <v>9</v>
      </c>
      <c r="F298" s="20">
        <f>SUM(D298:E298)</f>
        <v>15</v>
      </c>
      <c r="G298" s="20">
        <v>4</v>
      </c>
      <c r="H298" s="20">
        <v>9</v>
      </c>
      <c r="I298" s="20">
        <f>SUM(G298,H298)</f>
        <v>13</v>
      </c>
      <c r="J298" s="20">
        <v>3</v>
      </c>
      <c r="K298" s="20">
        <v>15</v>
      </c>
      <c r="L298" s="20">
        <f>SUM(J298:K298)</f>
        <v>18</v>
      </c>
      <c r="M298" s="20">
        <f t="shared" ref="M298" si="247">G298+J298</f>
        <v>7</v>
      </c>
      <c r="N298" s="20">
        <f t="shared" ref="N298" si="248">H298+K298</f>
        <v>24</v>
      </c>
      <c r="O298" s="20">
        <f>SUM(M298:N298)</f>
        <v>31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99" t="s">
        <v>31</v>
      </c>
      <c r="B299" s="132"/>
      <c r="C299" s="133"/>
      <c r="D299" s="25">
        <f>SUM(D298)</f>
        <v>6</v>
      </c>
      <c r="E299" s="25">
        <f>SUM(E298)</f>
        <v>9</v>
      </c>
      <c r="F299" s="25">
        <f>SUM(F298)</f>
        <v>15</v>
      </c>
      <c r="G299" s="25">
        <f>SUM(G298)</f>
        <v>4</v>
      </c>
      <c r="H299" s="25">
        <f t="shared" ref="H299:O299" si="249">SUM(H298)</f>
        <v>9</v>
      </c>
      <c r="I299" s="25">
        <f t="shared" si="249"/>
        <v>13</v>
      </c>
      <c r="J299" s="25">
        <f t="shared" si="249"/>
        <v>3</v>
      </c>
      <c r="K299" s="25">
        <f t="shared" si="249"/>
        <v>15</v>
      </c>
      <c r="L299" s="25">
        <f t="shared" si="249"/>
        <v>18</v>
      </c>
      <c r="M299" s="25">
        <f t="shared" si="249"/>
        <v>7</v>
      </c>
      <c r="N299" s="25">
        <f t="shared" si="249"/>
        <v>24</v>
      </c>
      <c r="O299" s="25">
        <f t="shared" si="249"/>
        <v>31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22"/>
      <c r="B300" s="28"/>
      <c r="C300" s="2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.5" thickBot="1" x14ac:dyDescent="0.25">
      <c r="A301" s="29"/>
      <c r="B301" s="29"/>
      <c r="C301" s="30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.5" thickBot="1" x14ac:dyDescent="0.25">
      <c r="A302" s="143" t="s">
        <v>79</v>
      </c>
      <c r="B302" s="144"/>
      <c r="C302" s="145"/>
      <c r="D302" s="62">
        <f t="shared" ref="D302:O302" si="250">SUM(D293,D248,D254,D260,D267,D275,D281,D287,D299)</f>
        <v>239</v>
      </c>
      <c r="E302" s="62">
        <f t="shared" si="250"/>
        <v>331</v>
      </c>
      <c r="F302" s="62">
        <f t="shared" si="250"/>
        <v>570</v>
      </c>
      <c r="G302" s="62">
        <f t="shared" si="250"/>
        <v>187</v>
      </c>
      <c r="H302" s="62">
        <f t="shared" si="250"/>
        <v>245</v>
      </c>
      <c r="I302" s="62">
        <f t="shared" si="250"/>
        <v>432</v>
      </c>
      <c r="J302" s="62">
        <f t="shared" si="250"/>
        <v>733</v>
      </c>
      <c r="K302" s="62">
        <f t="shared" si="250"/>
        <v>1011</v>
      </c>
      <c r="L302" s="62">
        <f t="shared" si="250"/>
        <v>1744</v>
      </c>
      <c r="M302" s="62">
        <f t="shared" si="250"/>
        <v>920</v>
      </c>
      <c r="N302" s="62">
        <f t="shared" si="250"/>
        <v>1256</v>
      </c>
      <c r="O302" s="62">
        <f t="shared" si="250"/>
        <v>2176</v>
      </c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51" t="s">
        <v>184</v>
      </c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02" t="s">
        <v>36</v>
      </c>
      <c r="B304" s="134"/>
      <c r="C304" s="134"/>
      <c r="D304" s="134"/>
      <c r="E304" s="134"/>
      <c r="F304" s="135"/>
      <c r="G304" s="96" t="s">
        <v>10</v>
      </c>
      <c r="H304" s="97"/>
      <c r="I304" s="97"/>
      <c r="J304" s="97"/>
      <c r="K304" s="97"/>
      <c r="L304" s="97"/>
      <c r="M304" s="97"/>
      <c r="N304" s="97"/>
      <c r="O304" s="98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15" t="s">
        <v>11</v>
      </c>
      <c r="B305" s="103" t="s">
        <v>12</v>
      </c>
      <c r="C305" s="116" t="s">
        <v>13</v>
      </c>
      <c r="D305" s="96" t="s">
        <v>14</v>
      </c>
      <c r="E305" s="97"/>
      <c r="F305" s="98"/>
      <c r="G305" s="96" t="s">
        <v>15</v>
      </c>
      <c r="H305" s="97"/>
      <c r="I305" s="98"/>
      <c r="J305" s="96" t="s">
        <v>16</v>
      </c>
      <c r="K305" s="97"/>
      <c r="L305" s="98"/>
      <c r="M305" s="96" t="s">
        <v>17</v>
      </c>
      <c r="N305" s="97"/>
      <c r="O305" s="98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15" t="s">
        <v>18</v>
      </c>
      <c r="B306" s="104"/>
      <c r="C306" s="117"/>
      <c r="D306" s="25" t="s">
        <v>19</v>
      </c>
      <c r="E306" s="25" t="s">
        <v>20</v>
      </c>
      <c r="F306" s="25" t="s">
        <v>21</v>
      </c>
      <c r="G306" s="25" t="s">
        <v>19</v>
      </c>
      <c r="H306" s="25" t="s">
        <v>20</v>
      </c>
      <c r="I306" s="25" t="s">
        <v>21</v>
      </c>
      <c r="J306" s="25" t="s">
        <v>19</v>
      </c>
      <c r="K306" s="25" t="s">
        <v>20</v>
      </c>
      <c r="L306" s="25" t="s">
        <v>21</v>
      </c>
      <c r="M306" s="25" t="s">
        <v>19</v>
      </c>
      <c r="N306" s="25" t="s">
        <v>20</v>
      </c>
      <c r="O306" s="25" t="s">
        <v>21</v>
      </c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2.5" x14ac:dyDescent="0.2">
      <c r="A307" s="18" t="s">
        <v>136</v>
      </c>
      <c r="B307" s="18" t="s">
        <v>108</v>
      </c>
      <c r="C307" s="27" t="s">
        <v>198</v>
      </c>
      <c r="D307" s="20">
        <v>0</v>
      </c>
      <c r="E307" s="20">
        <v>0</v>
      </c>
      <c r="F307" s="20">
        <f t="shared" ref="F307" si="251">SUM(D307:E307)</f>
        <v>0</v>
      </c>
      <c r="G307" s="20">
        <v>0</v>
      </c>
      <c r="H307" s="20">
        <v>0</v>
      </c>
      <c r="I307" s="20">
        <f t="shared" ref="I307" si="252">SUM(G307:H307)</f>
        <v>0</v>
      </c>
      <c r="J307" s="20">
        <v>1</v>
      </c>
      <c r="K307" s="20">
        <v>7</v>
      </c>
      <c r="L307" s="20">
        <f t="shared" ref="L307" si="253">SUM(J307:K307)</f>
        <v>8</v>
      </c>
      <c r="M307" s="20">
        <f t="shared" ref="M307" si="254">SUM(G307,J307)</f>
        <v>1</v>
      </c>
      <c r="N307" s="20">
        <f t="shared" ref="N307" si="255">SUM(H307,K307)</f>
        <v>7</v>
      </c>
      <c r="O307" s="20">
        <f t="shared" ref="O307" si="256">SUM(M307:N307)</f>
        <v>8</v>
      </c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99" t="s">
        <v>31</v>
      </c>
      <c r="B308" s="132"/>
      <c r="C308" s="133"/>
      <c r="D308" s="25">
        <f t="shared" ref="D308:N308" si="257">SUM(D307)</f>
        <v>0</v>
      </c>
      <c r="E308" s="25">
        <f t="shared" si="257"/>
        <v>0</v>
      </c>
      <c r="F308" s="25">
        <f t="shared" si="257"/>
        <v>0</v>
      </c>
      <c r="G308" s="25">
        <f t="shared" si="257"/>
        <v>0</v>
      </c>
      <c r="H308" s="25">
        <f t="shared" si="257"/>
        <v>0</v>
      </c>
      <c r="I308" s="25">
        <f t="shared" si="257"/>
        <v>0</v>
      </c>
      <c r="J308" s="25">
        <f t="shared" si="257"/>
        <v>1</v>
      </c>
      <c r="K308" s="25">
        <f t="shared" si="257"/>
        <v>7</v>
      </c>
      <c r="L308" s="25">
        <f t="shared" si="257"/>
        <v>8</v>
      </c>
      <c r="M308" s="25">
        <f t="shared" si="257"/>
        <v>1</v>
      </c>
      <c r="N308" s="25">
        <f t="shared" si="257"/>
        <v>7</v>
      </c>
      <c r="O308" s="25">
        <f>SUM(O307)</f>
        <v>8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.5" thickBot="1" x14ac:dyDescent="0.25">
      <c r="A309" s="29"/>
      <c r="B309" s="29"/>
      <c r="C309" s="30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.5" thickBot="1" x14ac:dyDescent="0.25">
      <c r="A310" s="148" t="s">
        <v>185</v>
      </c>
      <c r="B310" s="149"/>
      <c r="C310" s="150"/>
      <c r="D310" s="63">
        <f>SUM(D308)</f>
        <v>0</v>
      </c>
      <c r="E310" s="63">
        <f t="shared" ref="E310:O310" si="258">SUM(E308)</f>
        <v>0</v>
      </c>
      <c r="F310" s="63">
        <f t="shared" si="258"/>
        <v>0</v>
      </c>
      <c r="G310" s="63">
        <f t="shared" si="258"/>
        <v>0</v>
      </c>
      <c r="H310" s="63">
        <f t="shared" si="258"/>
        <v>0</v>
      </c>
      <c r="I310" s="63">
        <f t="shared" si="258"/>
        <v>0</v>
      </c>
      <c r="J310" s="63">
        <f t="shared" si="258"/>
        <v>1</v>
      </c>
      <c r="K310" s="63">
        <f t="shared" si="258"/>
        <v>7</v>
      </c>
      <c r="L310" s="63">
        <f t="shared" si="258"/>
        <v>8</v>
      </c>
      <c r="M310" s="63">
        <f t="shared" si="258"/>
        <v>1</v>
      </c>
      <c r="N310" s="64">
        <f t="shared" si="258"/>
        <v>7</v>
      </c>
      <c r="O310" s="63">
        <f t="shared" si="258"/>
        <v>8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.5" thickBot="1" x14ac:dyDescent="0.25">
      <c r="A311" s="29"/>
      <c r="B311" s="29"/>
      <c r="C311" s="30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.5" thickBot="1" x14ac:dyDescent="0.25">
      <c r="A312" s="143" t="s">
        <v>72</v>
      </c>
      <c r="B312" s="144"/>
      <c r="C312" s="145"/>
      <c r="D312" s="62">
        <f t="shared" ref="D312:O312" si="259">SUM(D241)</f>
        <v>676</v>
      </c>
      <c r="E312" s="62">
        <f t="shared" si="259"/>
        <v>634</v>
      </c>
      <c r="F312" s="62">
        <f t="shared" si="259"/>
        <v>1310</v>
      </c>
      <c r="G312" s="62">
        <f t="shared" si="259"/>
        <v>1131</v>
      </c>
      <c r="H312" s="62">
        <f t="shared" si="259"/>
        <v>1169</v>
      </c>
      <c r="I312" s="62">
        <f t="shared" si="259"/>
        <v>2300</v>
      </c>
      <c r="J312" s="62">
        <f t="shared" si="259"/>
        <v>11624</v>
      </c>
      <c r="K312" s="62">
        <f t="shared" si="259"/>
        <v>12009</v>
      </c>
      <c r="L312" s="62">
        <f t="shared" si="259"/>
        <v>23633</v>
      </c>
      <c r="M312" s="62">
        <f t="shared" si="259"/>
        <v>12755</v>
      </c>
      <c r="N312" s="62">
        <f t="shared" si="259"/>
        <v>13178</v>
      </c>
      <c r="O312" s="62">
        <f t="shared" si="259"/>
        <v>25933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.5" thickBot="1" x14ac:dyDescent="0.25">
      <c r="A313" s="29"/>
      <c r="B313" s="29"/>
      <c r="C313" s="30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.5" thickBot="1" x14ac:dyDescent="0.25">
      <c r="A314" s="143" t="s">
        <v>79</v>
      </c>
      <c r="B314" s="144"/>
      <c r="C314" s="145"/>
      <c r="D314" s="62">
        <f t="shared" ref="D314:O314" si="260">SUM(D302)</f>
        <v>239</v>
      </c>
      <c r="E314" s="62">
        <f t="shared" si="260"/>
        <v>331</v>
      </c>
      <c r="F314" s="62">
        <f t="shared" si="260"/>
        <v>570</v>
      </c>
      <c r="G314" s="62">
        <f t="shared" si="260"/>
        <v>187</v>
      </c>
      <c r="H314" s="62">
        <f t="shared" si="260"/>
        <v>245</v>
      </c>
      <c r="I314" s="62">
        <f t="shared" si="260"/>
        <v>432</v>
      </c>
      <c r="J314" s="62">
        <f t="shared" si="260"/>
        <v>733</v>
      </c>
      <c r="K314" s="62">
        <f t="shared" si="260"/>
        <v>1011</v>
      </c>
      <c r="L314" s="62">
        <f t="shared" si="260"/>
        <v>1744</v>
      </c>
      <c r="M314" s="62">
        <f t="shared" si="260"/>
        <v>920</v>
      </c>
      <c r="N314" s="62">
        <f t="shared" si="260"/>
        <v>1256</v>
      </c>
      <c r="O314" s="62">
        <f>SUM(O302)</f>
        <v>2176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.5" thickBot="1" x14ac:dyDescent="0.25">
      <c r="A315" s="22"/>
      <c r="B315" s="28"/>
      <c r="C315" s="2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.5" thickBot="1" x14ac:dyDescent="0.25">
      <c r="A316" s="148" t="s">
        <v>185</v>
      </c>
      <c r="B316" s="149"/>
      <c r="C316" s="150"/>
      <c r="D316" s="65">
        <f t="shared" ref="D316:O316" si="261">SUM(D310)</f>
        <v>0</v>
      </c>
      <c r="E316" s="65">
        <f t="shared" si="261"/>
        <v>0</v>
      </c>
      <c r="F316" s="65">
        <f t="shared" si="261"/>
        <v>0</v>
      </c>
      <c r="G316" s="65">
        <f t="shared" si="261"/>
        <v>0</v>
      </c>
      <c r="H316" s="65">
        <f t="shared" si="261"/>
        <v>0</v>
      </c>
      <c r="I316" s="65">
        <f t="shared" si="261"/>
        <v>0</v>
      </c>
      <c r="J316" s="65">
        <f t="shared" si="261"/>
        <v>1</v>
      </c>
      <c r="K316" s="65">
        <f t="shared" si="261"/>
        <v>7</v>
      </c>
      <c r="L316" s="65">
        <f t="shared" si="261"/>
        <v>8</v>
      </c>
      <c r="M316" s="65">
        <f t="shared" si="261"/>
        <v>1</v>
      </c>
      <c r="N316" s="65">
        <f t="shared" si="261"/>
        <v>7</v>
      </c>
      <c r="O316" s="65">
        <f t="shared" si="261"/>
        <v>8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.5" thickBot="1" x14ac:dyDescent="0.25">
      <c r="A317" s="29"/>
      <c r="B317" s="29"/>
      <c r="C317" s="30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.5" thickBot="1" x14ac:dyDescent="0.25">
      <c r="A318" s="143" t="s">
        <v>80</v>
      </c>
      <c r="B318" s="144"/>
      <c r="C318" s="145"/>
      <c r="D318" s="62">
        <f>SUM(D312+D314+D316)</f>
        <v>915</v>
      </c>
      <c r="E318" s="62">
        <f t="shared" ref="E318:O318" si="262">SUM(E312+E314+E316)</f>
        <v>965</v>
      </c>
      <c r="F318" s="62">
        <f t="shared" si="262"/>
        <v>1880</v>
      </c>
      <c r="G318" s="62">
        <f t="shared" si="262"/>
        <v>1318</v>
      </c>
      <c r="H318" s="62">
        <f t="shared" si="262"/>
        <v>1414</v>
      </c>
      <c r="I318" s="62">
        <f t="shared" si="262"/>
        <v>2732</v>
      </c>
      <c r="J318" s="62">
        <f t="shared" si="262"/>
        <v>12358</v>
      </c>
      <c r="K318" s="62">
        <f t="shared" si="262"/>
        <v>13027</v>
      </c>
      <c r="L318" s="62">
        <f t="shared" si="262"/>
        <v>25385</v>
      </c>
      <c r="M318" s="62">
        <f t="shared" si="262"/>
        <v>13676</v>
      </c>
      <c r="N318" s="62">
        <f t="shared" si="262"/>
        <v>14441</v>
      </c>
      <c r="O318" s="62">
        <f t="shared" si="262"/>
        <v>28117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">
      <c r="A319" s="66"/>
      <c r="B319" s="66"/>
      <c r="C319" s="67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">
      <c r="A320" s="3"/>
      <c r="B320" s="8" t="s">
        <v>1</v>
      </c>
      <c r="C320" s="1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8.75" x14ac:dyDescent="0.3">
      <c r="A321" s="70"/>
      <c r="B321" s="71" t="s">
        <v>81</v>
      </c>
      <c r="C321" s="72"/>
      <c r="D321" s="73"/>
      <c r="E321" s="115" t="s">
        <v>82</v>
      </c>
      <c r="F321" s="115"/>
      <c r="G321" s="115"/>
      <c r="H321" s="115"/>
      <c r="I321" s="115"/>
      <c r="J321" s="115"/>
      <c r="K321" s="115"/>
      <c r="L321" s="14"/>
      <c r="M321" s="14"/>
      <c r="N321" s="14"/>
      <c r="O321" s="14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8.75" x14ac:dyDescent="0.3">
      <c r="A322" s="70"/>
      <c r="B322" s="70"/>
      <c r="C322" s="74"/>
      <c r="D322" s="73"/>
      <c r="E322" s="73"/>
      <c r="F322" s="73"/>
      <c r="G322" s="73"/>
      <c r="H322" s="73"/>
      <c r="I322" s="73"/>
      <c r="J322" s="73"/>
      <c r="K322" s="73"/>
      <c r="L322" s="14"/>
      <c r="M322" s="14"/>
      <c r="N322" s="14"/>
      <c r="O322" s="14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8.75" x14ac:dyDescent="0.3">
      <c r="A323" s="70"/>
      <c r="B323" s="70"/>
      <c r="C323" s="74"/>
      <c r="D323" s="73"/>
      <c r="E323" s="73"/>
      <c r="F323" s="73"/>
      <c r="G323" s="73"/>
      <c r="H323" s="73"/>
      <c r="I323" s="73"/>
      <c r="J323" s="73"/>
      <c r="K323" s="73"/>
      <c r="L323" s="14"/>
      <c r="M323" s="14"/>
      <c r="N323" s="14"/>
      <c r="O323" s="14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9.5" thickBot="1" x14ac:dyDescent="0.35">
      <c r="A324" s="70"/>
      <c r="B324" s="75"/>
      <c r="C324" s="72"/>
      <c r="D324" s="76"/>
      <c r="E324" s="146" t="s">
        <v>83</v>
      </c>
      <c r="F324" s="147"/>
      <c r="G324" s="147"/>
      <c r="H324" s="147"/>
      <c r="I324" s="147"/>
      <c r="J324" s="147"/>
      <c r="K324" s="147"/>
      <c r="L324" s="14"/>
      <c r="M324" s="14"/>
      <c r="N324" s="14"/>
      <c r="O324" s="14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8.75" x14ac:dyDescent="0.3">
      <c r="A325" s="70"/>
      <c r="B325" s="77" t="s">
        <v>84</v>
      </c>
      <c r="C325" s="72"/>
      <c r="D325" s="76"/>
      <c r="E325" s="146" t="s">
        <v>85</v>
      </c>
      <c r="F325" s="147"/>
      <c r="G325" s="147"/>
      <c r="H325" s="147"/>
      <c r="I325" s="147"/>
      <c r="J325" s="147"/>
      <c r="K325" s="147"/>
      <c r="L325" s="14"/>
      <c r="M325" s="14"/>
      <c r="N325" s="14"/>
      <c r="O325" s="14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">
      <c r="A326" s="66"/>
      <c r="B326" s="66"/>
      <c r="C326" s="67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s="55" customFormat="1" x14ac:dyDescent="0.2">
      <c r="A327" s="78"/>
      <c r="B327" s="78"/>
      <c r="C327" s="79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54"/>
      <c r="Q327" s="54"/>
      <c r="R327" s="54"/>
      <c r="S327" s="54"/>
      <c r="T327" s="54"/>
      <c r="U327" s="54"/>
      <c r="V327" s="54"/>
      <c r="W327" s="54"/>
      <c r="X327" s="54"/>
      <c r="Y327" s="54"/>
    </row>
    <row r="328" spans="1:25" s="55" customFormat="1" x14ac:dyDescent="0.2">
      <c r="A328" s="81"/>
      <c r="B328" s="82"/>
      <c r="C328" s="54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54"/>
      <c r="Q328" s="54"/>
      <c r="R328" s="54"/>
      <c r="S328" s="54"/>
      <c r="T328" s="54"/>
      <c r="U328" s="54"/>
      <c r="V328" s="54"/>
      <c r="W328" s="54"/>
      <c r="X328" s="54"/>
      <c r="Y328" s="54"/>
    </row>
    <row r="329" spans="1:25" s="55" customFormat="1" x14ac:dyDescent="0.2">
      <c r="A329" s="81"/>
      <c r="B329" s="82"/>
      <c r="C329" s="54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54"/>
      <c r="Q329" s="54"/>
      <c r="R329" s="54"/>
      <c r="S329" s="54"/>
      <c r="T329" s="54"/>
      <c r="U329" s="54"/>
      <c r="V329" s="54"/>
      <c r="W329" s="54"/>
      <c r="X329" s="54"/>
      <c r="Y329" s="54"/>
    </row>
    <row r="330" spans="1:25" s="55" customFormat="1" x14ac:dyDescent="0.2">
      <c r="A330" s="84"/>
      <c r="B330" s="84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</row>
    <row r="331" spans="1:25" s="55" customFormat="1" x14ac:dyDescent="0.2">
      <c r="A331" s="84"/>
      <c r="B331" s="84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</row>
    <row r="332" spans="1:25" s="55" customFormat="1" x14ac:dyDescent="0.2">
      <c r="A332" s="84"/>
      <c r="B332" s="84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</row>
    <row r="333" spans="1:25" s="55" customFormat="1" x14ac:dyDescent="0.2">
      <c r="A333" s="84"/>
      <c r="B333" s="84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</row>
    <row r="334" spans="1:25" s="55" customFormat="1" x14ac:dyDescent="0.2">
      <c r="A334" s="84"/>
      <c r="B334" s="84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</row>
    <row r="335" spans="1:25" s="55" customFormat="1" x14ac:dyDescent="0.2">
      <c r="A335" s="84"/>
      <c r="B335" s="84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</row>
    <row r="336" spans="1:25" s="55" customFormat="1" x14ac:dyDescent="0.2">
      <c r="A336" s="84"/>
      <c r="B336" s="84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</row>
    <row r="337" spans="1:15" s="55" customFormat="1" x14ac:dyDescent="0.2">
      <c r="A337" s="84"/>
      <c r="B337" s="84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</row>
    <row r="338" spans="1:15" s="55" customFormat="1" x14ac:dyDescent="0.2">
      <c r="A338" s="84"/>
      <c r="B338" s="84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</row>
    <row r="339" spans="1:15" s="55" customFormat="1" x14ac:dyDescent="0.2">
      <c r="A339" s="84"/>
      <c r="B339" s="84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</row>
    <row r="340" spans="1:15" s="55" customFormat="1" x14ac:dyDescent="0.2">
      <c r="A340" s="84"/>
      <c r="B340" s="84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</row>
    <row r="341" spans="1:15" s="55" customFormat="1" x14ac:dyDescent="0.2">
      <c r="A341" s="84"/>
      <c r="B341" s="84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</row>
    <row r="342" spans="1:15" s="55" customFormat="1" x14ac:dyDescent="0.2">
      <c r="A342" s="84"/>
      <c r="B342" s="84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</row>
    <row r="343" spans="1:15" s="55" customFormat="1" x14ac:dyDescent="0.2">
      <c r="A343" s="84"/>
      <c r="B343" s="84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</row>
    <row r="344" spans="1:15" s="55" customFormat="1" x14ac:dyDescent="0.2">
      <c r="A344" s="84"/>
      <c r="B344" s="84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</row>
    <row r="345" spans="1:15" s="55" customFormat="1" x14ac:dyDescent="0.2">
      <c r="A345" s="84"/>
      <c r="B345" s="84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</row>
    <row r="346" spans="1:15" s="55" customFormat="1" x14ac:dyDescent="0.2">
      <c r="A346" s="84"/>
      <c r="B346" s="84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</row>
    <row r="347" spans="1:15" s="55" customFormat="1" x14ac:dyDescent="0.2">
      <c r="A347" s="84"/>
      <c r="B347" s="84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</row>
    <row r="348" spans="1:15" s="55" customFormat="1" x14ac:dyDescent="0.2">
      <c r="A348" s="84"/>
      <c r="B348" s="84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</row>
    <row r="349" spans="1:15" s="55" customFormat="1" x14ac:dyDescent="0.2">
      <c r="A349" s="84"/>
      <c r="B349" s="84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</row>
    <row r="350" spans="1:15" s="55" customFormat="1" x14ac:dyDescent="0.2">
      <c r="A350" s="84"/>
      <c r="B350" s="84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</row>
  </sheetData>
  <mergeCells count="262">
    <mergeCell ref="A198:C198"/>
    <mergeCell ref="A147:C147"/>
    <mergeCell ref="A146:C146"/>
    <mergeCell ref="A142:C142"/>
    <mergeCell ref="A138:C138"/>
    <mergeCell ref="A228:C228"/>
    <mergeCell ref="A222:C222"/>
    <mergeCell ref="A216:C216"/>
    <mergeCell ref="A214:C214"/>
    <mergeCell ref="A205:C205"/>
    <mergeCell ref="A218:F218"/>
    <mergeCell ref="C188:C189"/>
    <mergeCell ref="A149:F149"/>
    <mergeCell ref="D225:F225"/>
    <mergeCell ref="A156:C156"/>
    <mergeCell ref="A160:C160"/>
    <mergeCell ref="A164:C164"/>
    <mergeCell ref="A168:C168"/>
    <mergeCell ref="A287:C287"/>
    <mergeCell ref="A281:C281"/>
    <mergeCell ref="A243:O243"/>
    <mergeCell ref="A241:C241"/>
    <mergeCell ref="A239:C239"/>
    <mergeCell ref="A233:C233"/>
    <mergeCell ref="A232:C232"/>
    <mergeCell ref="J284:L284"/>
    <mergeCell ref="M284:O284"/>
    <mergeCell ref="A283:F283"/>
    <mergeCell ref="G283:O283"/>
    <mergeCell ref="B284:B285"/>
    <mergeCell ref="C284:C285"/>
    <mergeCell ref="D284:F284"/>
    <mergeCell ref="G284:I284"/>
    <mergeCell ref="J278:L278"/>
    <mergeCell ref="M278:O278"/>
    <mergeCell ref="A277:F277"/>
    <mergeCell ref="G277:O277"/>
    <mergeCell ref="B278:B279"/>
    <mergeCell ref="C278:C279"/>
    <mergeCell ref="D278:F278"/>
    <mergeCell ref="G278:I278"/>
    <mergeCell ref="C270:C271"/>
    <mergeCell ref="A303:O303"/>
    <mergeCell ref="A304:F304"/>
    <mergeCell ref="G304:O304"/>
    <mergeCell ref="B305:B306"/>
    <mergeCell ref="C305:C306"/>
    <mergeCell ref="D305:F305"/>
    <mergeCell ref="G305:I305"/>
    <mergeCell ref="J305:L305"/>
    <mergeCell ref="M305:O305"/>
    <mergeCell ref="D270:F270"/>
    <mergeCell ref="G270:I270"/>
    <mergeCell ref="A275:C275"/>
    <mergeCell ref="A302:C302"/>
    <mergeCell ref="A312:C312"/>
    <mergeCell ref="A314:C314"/>
    <mergeCell ref="A318:C318"/>
    <mergeCell ref="E324:K324"/>
    <mergeCell ref="E325:K325"/>
    <mergeCell ref="J270:L270"/>
    <mergeCell ref="A293:C293"/>
    <mergeCell ref="J290:L290"/>
    <mergeCell ref="A295:F295"/>
    <mergeCell ref="G295:O295"/>
    <mergeCell ref="B296:B297"/>
    <mergeCell ref="C296:C297"/>
    <mergeCell ref="D296:F296"/>
    <mergeCell ref="G296:I296"/>
    <mergeCell ref="J296:L296"/>
    <mergeCell ref="M296:O296"/>
    <mergeCell ref="A299:C299"/>
    <mergeCell ref="A308:C308"/>
    <mergeCell ref="A310:C310"/>
    <mergeCell ref="A316:C316"/>
    <mergeCell ref="A256:F256"/>
    <mergeCell ref="G256:O256"/>
    <mergeCell ref="B257:B258"/>
    <mergeCell ref="C257:C258"/>
    <mergeCell ref="D257:F257"/>
    <mergeCell ref="J251:L251"/>
    <mergeCell ref="M251:O251"/>
    <mergeCell ref="J263:L263"/>
    <mergeCell ref="M263:O263"/>
    <mergeCell ref="A260:C260"/>
    <mergeCell ref="A262:F262"/>
    <mergeCell ref="G262:O262"/>
    <mergeCell ref="B263:B264"/>
    <mergeCell ref="C263:C264"/>
    <mergeCell ref="D263:F263"/>
    <mergeCell ref="G263:I263"/>
    <mergeCell ref="G257:I257"/>
    <mergeCell ref="M290:O290"/>
    <mergeCell ref="A289:F289"/>
    <mergeCell ref="G289:O289"/>
    <mergeCell ref="B290:B291"/>
    <mergeCell ref="C290:C291"/>
    <mergeCell ref="D290:F290"/>
    <mergeCell ref="G290:I290"/>
    <mergeCell ref="J245:L245"/>
    <mergeCell ref="M245:O245"/>
    <mergeCell ref="M270:O270"/>
    <mergeCell ref="A267:C267"/>
    <mergeCell ref="A269:F269"/>
    <mergeCell ref="G269:O269"/>
    <mergeCell ref="B270:B271"/>
    <mergeCell ref="B251:B252"/>
    <mergeCell ref="A248:C248"/>
    <mergeCell ref="A250:F250"/>
    <mergeCell ref="G250:O250"/>
    <mergeCell ref="C251:C252"/>
    <mergeCell ref="D251:F251"/>
    <mergeCell ref="G251:I251"/>
    <mergeCell ref="J257:L257"/>
    <mergeCell ref="M257:O257"/>
    <mergeCell ref="A254:C254"/>
    <mergeCell ref="A244:F244"/>
    <mergeCell ref="G244:O244"/>
    <mergeCell ref="B245:B246"/>
    <mergeCell ref="C245:C246"/>
    <mergeCell ref="D245:F245"/>
    <mergeCell ref="G245:I245"/>
    <mergeCell ref="J236:L236"/>
    <mergeCell ref="M236:O236"/>
    <mergeCell ref="A235:F235"/>
    <mergeCell ref="G235:O235"/>
    <mergeCell ref="B236:B237"/>
    <mergeCell ref="C236:C237"/>
    <mergeCell ref="D236:F236"/>
    <mergeCell ref="G236:I236"/>
    <mergeCell ref="G225:I225"/>
    <mergeCell ref="J225:L225"/>
    <mergeCell ref="M225:O225"/>
    <mergeCell ref="A224:F224"/>
    <mergeCell ref="G224:O224"/>
    <mergeCell ref="B225:B226"/>
    <mergeCell ref="C225:C226"/>
    <mergeCell ref="D219:F219"/>
    <mergeCell ref="G219:I219"/>
    <mergeCell ref="J219:L219"/>
    <mergeCell ref="M219:O219"/>
    <mergeCell ref="G218:O218"/>
    <mergeCell ref="B219:B220"/>
    <mergeCell ref="C219:C220"/>
    <mergeCell ref="J208:L208"/>
    <mergeCell ref="M208:O208"/>
    <mergeCell ref="A207:F207"/>
    <mergeCell ref="G207:O207"/>
    <mergeCell ref="B208:B209"/>
    <mergeCell ref="C208:C209"/>
    <mergeCell ref="D208:F208"/>
    <mergeCell ref="G208:I208"/>
    <mergeCell ref="J201:L201"/>
    <mergeCell ref="M201:O201"/>
    <mergeCell ref="A200:F200"/>
    <mergeCell ref="G200:O200"/>
    <mergeCell ref="B201:B202"/>
    <mergeCell ref="C201:C202"/>
    <mergeCell ref="D201:F201"/>
    <mergeCell ref="G201:I201"/>
    <mergeCell ref="B172:B173"/>
    <mergeCell ref="C172:C173"/>
    <mergeCell ref="D172:F172"/>
    <mergeCell ref="G172:I172"/>
    <mergeCell ref="J172:L172"/>
    <mergeCell ref="M172:O172"/>
    <mergeCell ref="D188:F188"/>
    <mergeCell ref="G188:I188"/>
    <mergeCell ref="J188:L188"/>
    <mergeCell ref="M188:O188"/>
    <mergeCell ref="A183:C183"/>
    <mergeCell ref="A185:C185"/>
    <mergeCell ref="A187:F187"/>
    <mergeCell ref="G187:O187"/>
    <mergeCell ref="B188:B189"/>
    <mergeCell ref="J179:L179"/>
    <mergeCell ref="A128:C128"/>
    <mergeCell ref="A130:C130"/>
    <mergeCell ref="A132:F132"/>
    <mergeCell ref="G132:O132"/>
    <mergeCell ref="B133:B134"/>
    <mergeCell ref="C133:C134"/>
    <mergeCell ref="M179:O179"/>
    <mergeCell ref="A176:C176"/>
    <mergeCell ref="A178:F178"/>
    <mergeCell ref="G178:O178"/>
    <mergeCell ref="B179:B180"/>
    <mergeCell ref="C179:C180"/>
    <mergeCell ref="G171:O171"/>
    <mergeCell ref="A169:C169"/>
    <mergeCell ref="A171:F171"/>
    <mergeCell ref="D179:F179"/>
    <mergeCell ref="G179:I179"/>
    <mergeCell ref="G149:O149"/>
    <mergeCell ref="B150:B151"/>
    <mergeCell ref="M150:O150"/>
    <mergeCell ref="C150:C151"/>
    <mergeCell ref="D150:F150"/>
    <mergeCell ref="G150:I150"/>
    <mergeCell ref="J150:L150"/>
    <mergeCell ref="G79:I79"/>
    <mergeCell ref="J79:L79"/>
    <mergeCell ref="C79:C80"/>
    <mergeCell ref="M79:O79"/>
    <mergeCell ref="A78:F78"/>
    <mergeCell ref="B79:B80"/>
    <mergeCell ref="J54:L54"/>
    <mergeCell ref="M54:O54"/>
    <mergeCell ref="A45:C45"/>
    <mergeCell ref="A49:C49"/>
    <mergeCell ref="J9:K9"/>
    <mergeCell ref="L9:M9"/>
    <mergeCell ref="A3:O3"/>
    <mergeCell ref="A6:O6"/>
    <mergeCell ref="A8:B8"/>
    <mergeCell ref="C8:E8"/>
    <mergeCell ref="H8:O8"/>
    <mergeCell ref="H9:I9"/>
    <mergeCell ref="N9:O9"/>
    <mergeCell ref="D9:E9"/>
    <mergeCell ref="E321:K321"/>
    <mergeCell ref="A31:C31"/>
    <mergeCell ref="A90:C90"/>
    <mergeCell ref="A97:C97"/>
    <mergeCell ref="A99:C99"/>
    <mergeCell ref="A101:F101"/>
    <mergeCell ref="G101:O101"/>
    <mergeCell ref="B102:B103"/>
    <mergeCell ref="C102:C103"/>
    <mergeCell ref="D102:F102"/>
    <mergeCell ref="G102:I102"/>
    <mergeCell ref="J102:L102"/>
    <mergeCell ref="M102:O102"/>
    <mergeCell ref="D54:F54"/>
    <mergeCell ref="G54:I54"/>
    <mergeCell ref="A60:C60"/>
    <mergeCell ref="A74:C74"/>
    <mergeCell ref="A76:C76"/>
    <mergeCell ref="D133:F133"/>
    <mergeCell ref="G133:I133"/>
    <mergeCell ref="J133:L133"/>
    <mergeCell ref="M133:O133"/>
    <mergeCell ref="A119:C119"/>
    <mergeCell ref="D79:F79"/>
    <mergeCell ref="G14:I14"/>
    <mergeCell ref="J14:L14"/>
    <mergeCell ref="M14:O14"/>
    <mergeCell ref="G78:O78"/>
    <mergeCell ref="A51:C51"/>
    <mergeCell ref="A53:F53"/>
    <mergeCell ref="G53:O53"/>
    <mergeCell ref="B54:B55"/>
    <mergeCell ref="A10:B10"/>
    <mergeCell ref="D14:F14"/>
    <mergeCell ref="N10:O10"/>
    <mergeCell ref="D10:E10"/>
    <mergeCell ref="J10:K10"/>
    <mergeCell ref="L10:M10"/>
    <mergeCell ref="H10:I10"/>
    <mergeCell ref="A12:O12"/>
    <mergeCell ref="A13:F13"/>
    <mergeCell ref="G13:O13"/>
  </mergeCells>
  <pageMargins left="0.23622047244094491" right="0.23622047244094491" top="0.74803149606299213" bottom="0.74803149606299213" header="0.31496062992125984" footer="0.31496062992125984"/>
  <pageSetup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14A2-67A5-43EA-BB17-86BCA15F475E}">
  <dimension ref="A3:Y263"/>
  <sheetViews>
    <sheetView topLeftCell="A211" workbookViewId="0">
      <selection activeCell="O231" sqref="O231"/>
    </sheetView>
  </sheetViews>
  <sheetFormatPr baseColWidth="10" defaultColWidth="12.5703125" defaultRowHeight="12.75" x14ac:dyDescent="0.2"/>
  <cols>
    <col min="1" max="1" width="63.5703125" style="86" customWidth="1"/>
    <col min="2" max="2" width="46.42578125" style="86" customWidth="1"/>
    <col min="3" max="3" width="12.42578125" style="91" customWidth="1"/>
    <col min="4" max="6" width="7" style="87" customWidth="1"/>
    <col min="7" max="15" width="6.42578125" style="87" customWidth="1"/>
    <col min="16" max="19" width="11.42578125" style="91" customWidth="1"/>
    <col min="20" max="25" width="10" style="91" customWidth="1"/>
    <col min="26" max="16384" width="12.5703125" style="91"/>
  </cols>
  <sheetData>
    <row r="3" spans="1:25" x14ac:dyDescent="0.2">
      <c r="A3" s="1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2" t="s">
        <v>187</v>
      </c>
      <c r="B4" s="9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2"/>
      <c r="B5" s="92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21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2"/>
      <c r="B7" s="92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23"/>
      <c r="B8" s="124"/>
      <c r="C8" s="125" t="s">
        <v>2</v>
      </c>
      <c r="D8" s="126"/>
      <c r="E8" s="127"/>
      <c r="F8" s="6"/>
      <c r="G8" s="7"/>
      <c r="H8" s="119" t="s">
        <v>3</v>
      </c>
      <c r="I8" s="97"/>
      <c r="J8" s="97"/>
      <c r="K8" s="97"/>
      <c r="L8" s="97"/>
      <c r="M8" s="97"/>
      <c r="N8" s="97"/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8"/>
      <c r="B9" s="8"/>
      <c r="C9" s="9"/>
      <c r="D9" s="128"/>
      <c r="E9" s="98"/>
      <c r="F9" s="6"/>
      <c r="G9" s="7"/>
      <c r="H9" s="119" t="s">
        <v>4</v>
      </c>
      <c r="I9" s="98"/>
      <c r="J9" s="119" t="s">
        <v>5</v>
      </c>
      <c r="K9" s="98"/>
      <c r="L9" s="119" t="s">
        <v>6</v>
      </c>
      <c r="M9" s="98"/>
      <c r="N9" s="119" t="s">
        <v>7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05" t="s">
        <v>97</v>
      </c>
      <c r="B10" s="106"/>
      <c r="C10" s="10"/>
      <c r="D10" s="109"/>
      <c r="E10" s="98"/>
      <c r="F10" s="6"/>
      <c r="G10" s="7"/>
      <c r="H10" s="110">
        <v>45397</v>
      </c>
      <c r="I10" s="98"/>
      <c r="J10" s="110"/>
      <c r="K10" s="98"/>
      <c r="L10" s="110"/>
      <c r="M10" s="98"/>
      <c r="N10" s="107"/>
      <c r="O10" s="10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2" t="s">
        <v>186</v>
      </c>
      <c r="B11" s="92"/>
      <c r="C11" s="11"/>
      <c r="D11" s="12"/>
      <c r="E11" s="12"/>
      <c r="F11" s="5"/>
      <c r="G11" s="12"/>
      <c r="H11" s="5"/>
      <c r="I11" s="12"/>
      <c r="J11" s="5"/>
      <c r="K11" s="13"/>
      <c r="L11" s="14"/>
      <c r="M11" s="12"/>
      <c r="N11" s="5"/>
      <c r="O11" s="5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11" t="s">
        <v>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13" t="s">
        <v>9</v>
      </c>
      <c r="B13" s="100"/>
      <c r="C13" s="100"/>
      <c r="D13" s="100"/>
      <c r="E13" s="100"/>
      <c r="F13" s="101"/>
      <c r="G13" s="114" t="s">
        <v>10</v>
      </c>
      <c r="H13" s="97"/>
      <c r="I13" s="97"/>
      <c r="J13" s="97"/>
      <c r="K13" s="97"/>
      <c r="L13" s="97"/>
      <c r="M13" s="97"/>
      <c r="N13" s="97"/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5" t="s">
        <v>11</v>
      </c>
      <c r="B14" s="15" t="s">
        <v>12</v>
      </c>
      <c r="C14" s="16" t="s">
        <v>13</v>
      </c>
      <c r="D14" s="93" t="s">
        <v>14</v>
      </c>
      <c r="E14" s="94"/>
      <c r="F14" s="95"/>
      <c r="G14" s="93" t="s">
        <v>15</v>
      </c>
      <c r="H14" s="94"/>
      <c r="I14" s="95"/>
      <c r="J14" s="93" t="s">
        <v>16</v>
      </c>
      <c r="K14" s="94"/>
      <c r="L14" s="95"/>
      <c r="M14" s="93" t="s">
        <v>17</v>
      </c>
      <c r="N14" s="94"/>
      <c r="O14" s="95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5" t="s">
        <v>18</v>
      </c>
      <c r="B15" s="15"/>
      <c r="C15" s="17"/>
      <c r="D15" s="16" t="s">
        <v>19</v>
      </c>
      <c r="E15" s="16" t="s">
        <v>20</v>
      </c>
      <c r="F15" s="16" t="s">
        <v>21</v>
      </c>
      <c r="G15" s="16" t="s">
        <v>19</v>
      </c>
      <c r="H15" s="16" t="s">
        <v>20</v>
      </c>
      <c r="I15" s="16" t="s">
        <v>21</v>
      </c>
      <c r="J15" s="16" t="s">
        <v>19</v>
      </c>
      <c r="K15" s="16" t="s">
        <v>20</v>
      </c>
      <c r="L15" s="16" t="s">
        <v>21</v>
      </c>
      <c r="M15" s="16" t="s">
        <v>19</v>
      </c>
      <c r="N15" s="16" t="s">
        <v>20</v>
      </c>
      <c r="O15" s="16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8" t="s">
        <v>212</v>
      </c>
      <c r="B16" s="18" t="s">
        <v>100</v>
      </c>
      <c r="C16" s="19" t="s">
        <v>22</v>
      </c>
      <c r="D16" s="20">
        <v>0</v>
      </c>
      <c r="E16" s="20">
        <v>0</v>
      </c>
      <c r="F16" s="20">
        <f t="shared" ref="F16:F30" si="0">D16+E16</f>
        <v>0</v>
      </c>
      <c r="G16" s="20">
        <v>0</v>
      </c>
      <c r="H16" s="20">
        <v>0</v>
      </c>
      <c r="I16" s="20">
        <f t="shared" ref="I16:I30" si="1">G16+H16</f>
        <v>0</v>
      </c>
      <c r="J16" s="20">
        <v>0</v>
      </c>
      <c r="K16" s="20">
        <v>1</v>
      </c>
      <c r="L16" s="20">
        <f t="shared" ref="L16:L30" si="2">J16+K16</f>
        <v>1</v>
      </c>
      <c r="M16" s="20">
        <f t="shared" ref="M16:N30" si="3">SUM(G16,J16)</f>
        <v>0</v>
      </c>
      <c r="N16" s="20">
        <f t="shared" si="3"/>
        <v>1</v>
      </c>
      <c r="O16" s="20">
        <f t="shared" ref="O16:O30" si="4">M16+N16</f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8" t="s">
        <v>138</v>
      </c>
      <c r="B17" s="18" t="s">
        <v>100</v>
      </c>
      <c r="C17" s="19" t="s">
        <v>22</v>
      </c>
      <c r="D17" s="20">
        <v>0</v>
      </c>
      <c r="E17" s="20">
        <v>0</v>
      </c>
      <c r="F17" s="20">
        <f t="shared" si="0"/>
        <v>0</v>
      </c>
      <c r="G17" s="20">
        <v>48</v>
      </c>
      <c r="H17" s="20">
        <v>48</v>
      </c>
      <c r="I17" s="20">
        <f t="shared" si="1"/>
        <v>96</v>
      </c>
      <c r="J17" s="20">
        <v>486</v>
      </c>
      <c r="K17" s="20">
        <v>531</v>
      </c>
      <c r="L17" s="20">
        <f t="shared" si="2"/>
        <v>1017</v>
      </c>
      <c r="M17" s="20">
        <f t="shared" si="3"/>
        <v>534</v>
      </c>
      <c r="N17" s="20">
        <f t="shared" si="3"/>
        <v>579</v>
      </c>
      <c r="O17" s="20">
        <f t="shared" si="4"/>
        <v>1113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8" t="s">
        <v>139</v>
      </c>
      <c r="B18" s="18" t="s">
        <v>100</v>
      </c>
      <c r="C18" s="19" t="s">
        <v>22</v>
      </c>
      <c r="D18" s="20">
        <v>0</v>
      </c>
      <c r="E18" s="20">
        <v>0</v>
      </c>
      <c r="F18" s="20">
        <f t="shared" si="0"/>
        <v>0</v>
      </c>
      <c r="G18" s="20">
        <v>52</v>
      </c>
      <c r="H18" s="20">
        <v>45</v>
      </c>
      <c r="I18" s="20">
        <f t="shared" si="1"/>
        <v>97</v>
      </c>
      <c r="J18" s="20">
        <v>589</v>
      </c>
      <c r="K18" s="20">
        <v>584</v>
      </c>
      <c r="L18" s="20">
        <f t="shared" si="2"/>
        <v>1173</v>
      </c>
      <c r="M18" s="20">
        <f t="shared" si="3"/>
        <v>641</v>
      </c>
      <c r="N18" s="20">
        <f t="shared" si="3"/>
        <v>629</v>
      </c>
      <c r="O18" s="20">
        <f t="shared" si="4"/>
        <v>1270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8" t="s">
        <v>158</v>
      </c>
      <c r="B19" s="18" t="s">
        <v>100</v>
      </c>
      <c r="C19" s="18" t="s">
        <v>22</v>
      </c>
      <c r="D19" s="20">
        <v>19</v>
      </c>
      <c r="E19" s="20">
        <v>43</v>
      </c>
      <c r="F19" s="20">
        <f t="shared" si="0"/>
        <v>62</v>
      </c>
      <c r="G19" s="20">
        <v>18</v>
      </c>
      <c r="H19" s="20">
        <v>37</v>
      </c>
      <c r="I19" s="20">
        <f t="shared" si="1"/>
        <v>55</v>
      </c>
      <c r="J19" s="20">
        <v>137</v>
      </c>
      <c r="K19" s="20">
        <v>355</v>
      </c>
      <c r="L19" s="20">
        <f t="shared" si="2"/>
        <v>492</v>
      </c>
      <c r="M19" s="20">
        <f t="shared" si="3"/>
        <v>155</v>
      </c>
      <c r="N19" s="20">
        <f t="shared" si="3"/>
        <v>392</v>
      </c>
      <c r="O19" s="20">
        <f t="shared" si="4"/>
        <v>547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8" t="s">
        <v>159</v>
      </c>
      <c r="B20" s="18" t="s">
        <v>100</v>
      </c>
      <c r="C20" s="19" t="s">
        <v>22</v>
      </c>
      <c r="D20" s="20">
        <v>34</v>
      </c>
      <c r="E20" s="20">
        <v>10</v>
      </c>
      <c r="F20" s="20">
        <f t="shared" si="0"/>
        <v>44</v>
      </c>
      <c r="G20" s="20">
        <v>29</v>
      </c>
      <c r="H20" s="20">
        <v>8</v>
      </c>
      <c r="I20" s="20">
        <f t="shared" si="1"/>
        <v>37</v>
      </c>
      <c r="J20" s="20">
        <v>308</v>
      </c>
      <c r="K20" s="20">
        <v>56</v>
      </c>
      <c r="L20" s="20">
        <f t="shared" si="2"/>
        <v>364</v>
      </c>
      <c r="M20" s="20">
        <f t="shared" si="3"/>
        <v>337</v>
      </c>
      <c r="N20" s="20">
        <f t="shared" si="3"/>
        <v>64</v>
      </c>
      <c r="O20" s="20">
        <f t="shared" si="4"/>
        <v>401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8" t="s">
        <v>23</v>
      </c>
      <c r="B21" s="18" t="s">
        <v>100</v>
      </c>
      <c r="C21" s="19" t="s">
        <v>22</v>
      </c>
      <c r="D21" s="20">
        <v>29</v>
      </c>
      <c r="E21" s="20">
        <v>14</v>
      </c>
      <c r="F21" s="20">
        <f t="shared" si="0"/>
        <v>43</v>
      </c>
      <c r="G21" s="20">
        <v>29</v>
      </c>
      <c r="H21" s="20">
        <v>14</v>
      </c>
      <c r="I21" s="20">
        <f t="shared" si="1"/>
        <v>43</v>
      </c>
      <c r="J21" s="20">
        <v>267</v>
      </c>
      <c r="K21" s="20">
        <v>76</v>
      </c>
      <c r="L21" s="20">
        <f t="shared" si="2"/>
        <v>343</v>
      </c>
      <c r="M21" s="20">
        <f t="shared" si="3"/>
        <v>296</v>
      </c>
      <c r="N21" s="20">
        <f t="shared" si="3"/>
        <v>90</v>
      </c>
      <c r="O21" s="20">
        <f t="shared" si="4"/>
        <v>386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8" t="s">
        <v>140</v>
      </c>
      <c r="B22" s="18" t="s">
        <v>101</v>
      </c>
      <c r="C22" s="19" t="s">
        <v>22</v>
      </c>
      <c r="D22" s="20">
        <v>7</v>
      </c>
      <c r="E22" s="20">
        <v>14</v>
      </c>
      <c r="F22" s="20">
        <f t="shared" si="0"/>
        <v>21</v>
      </c>
      <c r="G22" s="20">
        <v>7</v>
      </c>
      <c r="H22" s="20">
        <v>16</v>
      </c>
      <c r="I22" s="20">
        <f t="shared" si="1"/>
        <v>23</v>
      </c>
      <c r="J22" s="20">
        <v>114</v>
      </c>
      <c r="K22" s="20">
        <v>212</v>
      </c>
      <c r="L22" s="20">
        <f t="shared" si="2"/>
        <v>326</v>
      </c>
      <c r="M22" s="20">
        <f t="shared" si="3"/>
        <v>121</v>
      </c>
      <c r="N22" s="20">
        <f t="shared" si="3"/>
        <v>228</v>
      </c>
      <c r="O22" s="20">
        <f t="shared" si="4"/>
        <v>349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8" t="s">
        <v>141</v>
      </c>
      <c r="B23" s="18" t="s">
        <v>102</v>
      </c>
      <c r="C23" s="19" t="s">
        <v>22</v>
      </c>
      <c r="D23" s="20">
        <v>91</v>
      </c>
      <c r="E23" s="20">
        <v>26</v>
      </c>
      <c r="F23" s="20">
        <f t="shared" si="0"/>
        <v>117</v>
      </c>
      <c r="G23" s="20">
        <v>148</v>
      </c>
      <c r="H23" s="20">
        <v>44</v>
      </c>
      <c r="I23" s="20">
        <f t="shared" si="1"/>
        <v>192</v>
      </c>
      <c r="J23" s="20">
        <v>1188</v>
      </c>
      <c r="K23" s="20">
        <v>333</v>
      </c>
      <c r="L23" s="20">
        <f t="shared" si="2"/>
        <v>1521</v>
      </c>
      <c r="M23" s="20">
        <f t="shared" si="3"/>
        <v>1336</v>
      </c>
      <c r="N23" s="20">
        <f t="shared" si="3"/>
        <v>377</v>
      </c>
      <c r="O23" s="20">
        <f t="shared" si="4"/>
        <v>1713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8" t="s">
        <v>213</v>
      </c>
      <c r="B24" s="18" t="s">
        <v>102</v>
      </c>
      <c r="C24" s="19" t="s">
        <v>22</v>
      </c>
      <c r="D24" s="20">
        <v>0</v>
      </c>
      <c r="E24" s="20">
        <v>0</v>
      </c>
      <c r="F24" s="20">
        <f t="shared" si="0"/>
        <v>0</v>
      </c>
      <c r="G24" s="20">
        <v>0</v>
      </c>
      <c r="H24" s="20">
        <v>0</v>
      </c>
      <c r="I24" s="20">
        <f t="shared" si="1"/>
        <v>0</v>
      </c>
      <c r="J24" s="20">
        <v>1</v>
      </c>
      <c r="K24" s="20">
        <v>0</v>
      </c>
      <c r="L24" s="20">
        <f t="shared" si="2"/>
        <v>1</v>
      </c>
      <c r="M24" s="20">
        <f t="shared" si="3"/>
        <v>1</v>
      </c>
      <c r="N24" s="20">
        <f t="shared" si="3"/>
        <v>0</v>
      </c>
      <c r="O24" s="20">
        <f t="shared" si="4"/>
        <v>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8" t="s">
        <v>142</v>
      </c>
      <c r="B25" s="18" t="s">
        <v>104</v>
      </c>
      <c r="C25" s="19" t="s">
        <v>22</v>
      </c>
      <c r="D25" s="20">
        <v>0</v>
      </c>
      <c r="E25" s="20">
        <v>0</v>
      </c>
      <c r="F25" s="20">
        <f t="shared" si="0"/>
        <v>0</v>
      </c>
      <c r="G25" s="20">
        <v>0</v>
      </c>
      <c r="H25" s="20">
        <v>0</v>
      </c>
      <c r="I25" s="20">
        <f t="shared" si="1"/>
        <v>0</v>
      </c>
      <c r="J25" s="20">
        <v>64</v>
      </c>
      <c r="K25" s="20">
        <v>15</v>
      </c>
      <c r="L25" s="20">
        <f t="shared" si="2"/>
        <v>79</v>
      </c>
      <c r="M25" s="20">
        <f t="shared" si="3"/>
        <v>64</v>
      </c>
      <c r="N25" s="20">
        <f t="shared" si="3"/>
        <v>15</v>
      </c>
      <c r="O25" s="20">
        <f t="shared" si="4"/>
        <v>79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8" t="s">
        <v>160</v>
      </c>
      <c r="B26" s="18" t="s">
        <v>104</v>
      </c>
      <c r="C26" s="19" t="s">
        <v>22</v>
      </c>
      <c r="D26" s="20">
        <v>0</v>
      </c>
      <c r="E26" s="20">
        <v>0</v>
      </c>
      <c r="F26" s="20">
        <f t="shared" si="0"/>
        <v>0</v>
      </c>
      <c r="G26" s="20">
        <v>0</v>
      </c>
      <c r="H26" s="20">
        <v>0</v>
      </c>
      <c r="I26" s="20">
        <f t="shared" si="1"/>
        <v>0</v>
      </c>
      <c r="J26" s="20">
        <v>20</v>
      </c>
      <c r="K26" s="20">
        <v>10</v>
      </c>
      <c r="L26" s="20">
        <f t="shared" si="2"/>
        <v>30</v>
      </c>
      <c r="M26" s="20">
        <f t="shared" si="3"/>
        <v>20</v>
      </c>
      <c r="N26" s="20">
        <f t="shared" si="3"/>
        <v>10</v>
      </c>
      <c r="O26" s="20">
        <f t="shared" si="4"/>
        <v>30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8" t="s">
        <v>143</v>
      </c>
      <c r="B27" s="18" t="s">
        <v>104</v>
      </c>
      <c r="C27" s="19" t="s">
        <v>22</v>
      </c>
      <c r="D27" s="20">
        <v>0</v>
      </c>
      <c r="E27" s="20">
        <v>0</v>
      </c>
      <c r="F27" s="20">
        <f t="shared" si="0"/>
        <v>0</v>
      </c>
      <c r="G27" s="20">
        <v>0</v>
      </c>
      <c r="H27" s="20">
        <v>0</v>
      </c>
      <c r="I27" s="20">
        <f t="shared" si="1"/>
        <v>0</v>
      </c>
      <c r="J27" s="20">
        <v>14</v>
      </c>
      <c r="K27" s="20">
        <v>8</v>
      </c>
      <c r="L27" s="20">
        <f t="shared" si="2"/>
        <v>22</v>
      </c>
      <c r="M27" s="20">
        <f t="shared" si="3"/>
        <v>14</v>
      </c>
      <c r="N27" s="20">
        <f t="shared" si="3"/>
        <v>8</v>
      </c>
      <c r="O27" s="20">
        <f t="shared" si="4"/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8" t="s">
        <v>161</v>
      </c>
      <c r="B28" s="18" t="s">
        <v>104</v>
      </c>
      <c r="C28" s="19" t="s">
        <v>22</v>
      </c>
      <c r="D28" s="20">
        <v>0</v>
      </c>
      <c r="E28" s="20">
        <v>0</v>
      </c>
      <c r="F28" s="20">
        <f t="shared" si="0"/>
        <v>0</v>
      </c>
      <c r="G28" s="20">
        <v>0</v>
      </c>
      <c r="H28" s="20">
        <v>0</v>
      </c>
      <c r="I28" s="20">
        <f t="shared" si="1"/>
        <v>0</v>
      </c>
      <c r="J28" s="20">
        <v>57</v>
      </c>
      <c r="K28" s="20">
        <v>35</v>
      </c>
      <c r="L28" s="20">
        <f t="shared" si="2"/>
        <v>92</v>
      </c>
      <c r="M28" s="20">
        <f t="shared" si="3"/>
        <v>57</v>
      </c>
      <c r="N28" s="20">
        <f t="shared" si="3"/>
        <v>35</v>
      </c>
      <c r="O28" s="20">
        <f t="shared" si="4"/>
        <v>92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8" t="s">
        <v>24</v>
      </c>
      <c r="B29" s="18" t="s">
        <v>99</v>
      </c>
      <c r="C29" s="19" t="s">
        <v>22</v>
      </c>
      <c r="D29" s="20">
        <v>0</v>
      </c>
      <c r="E29" s="20">
        <v>0</v>
      </c>
      <c r="F29" s="20">
        <f t="shared" si="0"/>
        <v>0</v>
      </c>
      <c r="G29" s="20">
        <v>0</v>
      </c>
      <c r="H29" s="20">
        <v>0</v>
      </c>
      <c r="I29" s="20">
        <f t="shared" si="1"/>
        <v>0</v>
      </c>
      <c r="J29" s="20">
        <v>25</v>
      </c>
      <c r="K29" s="20">
        <v>62</v>
      </c>
      <c r="L29" s="20">
        <f t="shared" si="2"/>
        <v>87</v>
      </c>
      <c r="M29" s="20">
        <f t="shared" si="3"/>
        <v>25</v>
      </c>
      <c r="N29" s="20">
        <f t="shared" si="3"/>
        <v>62</v>
      </c>
      <c r="O29" s="20">
        <f t="shared" si="4"/>
        <v>87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8" t="s">
        <v>25</v>
      </c>
      <c r="B30" s="18" t="s">
        <v>103</v>
      </c>
      <c r="C30" s="19" t="s">
        <v>22</v>
      </c>
      <c r="D30" s="20">
        <v>0</v>
      </c>
      <c r="E30" s="20">
        <v>0</v>
      </c>
      <c r="F30" s="20">
        <f t="shared" si="0"/>
        <v>0</v>
      </c>
      <c r="G30" s="20">
        <v>109</v>
      </c>
      <c r="H30" s="20">
        <v>76</v>
      </c>
      <c r="I30" s="20">
        <f t="shared" si="1"/>
        <v>185</v>
      </c>
      <c r="J30" s="20">
        <v>784</v>
      </c>
      <c r="K30" s="20">
        <v>649</v>
      </c>
      <c r="L30" s="20">
        <f t="shared" si="2"/>
        <v>1433</v>
      </c>
      <c r="M30" s="20">
        <f t="shared" si="3"/>
        <v>893</v>
      </c>
      <c r="N30" s="20">
        <f t="shared" si="3"/>
        <v>725</v>
      </c>
      <c r="O30" s="20">
        <f t="shared" si="4"/>
        <v>1618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99" t="s">
        <v>26</v>
      </c>
      <c r="B31" s="100"/>
      <c r="C31" s="101"/>
      <c r="D31" s="20">
        <f>SUM(D16:D30)</f>
        <v>180</v>
      </c>
      <c r="E31" s="20">
        <f t="shared" ref="E31:O31" si="5">SUM(E16:E30)</f>
        <v>107</v>
      </c>
      <c r="F31" s="20">
        <f t="shared" si="5"/>
        <v>287</v>
      </c>
      <c r="G31" s="20">
        <f t="shared" si="5"/>
        <v>440</v>
      </c>
      <c r="H31" s="20">
        <f t="shared" si="5"/>
        <v>288</v>
      </c>
      <c r="I31" s="20">
        <f t="shared" si="5"/>
        <v>728</v>
      </c>
      <c r="J31" s="20">
        <f t="shared" si="5"/>
        <v>4054</v>
      </c>
      <c r="K31" s="20">
        <f t="shared" si="5"/>
        <v>2927</v>
      </c>
      <c r="L31" s="20">
        <f t="shared" si="5"/>
        <v>6981</v>
      </c>
      <c r="M31" s="20">
        <f t="shared" si="5"/>
        <v>4494</v>
      </c>
      <c r="N31" s="20">
        <f t="shared" si="5"/>
        <v>3215</v>
      </c>
      <c r="O31" s="20">
        <f t="shared" si="5"/>
        <v>7709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1"/>
      <c r="B32" s="21"/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99" t="s">
        <v>31</v>
      </c>
      <c r="B33" s="100"/>
      <c r="C33" s="101"/>
      <c r="D33" s="25">
        <f>SUM(D31)</f>
        <v>180</v>
      </c>
      <c r="E33" s="25">
        <f t="shared" ref="E33:O33" si="6">SUM(E31)</f>
        <v>107</v>
      </c>
      <c r="F33" s="25">
        <f t="shared" si="6"/>
        <v>287</v>
      </c>
      <c r="G33" s="25">
        <f t="shared" si="6"/>
        <v>440</v>
      </c>
      <c r="H33" s="25">
        <f t="shared" si="6"/>
        <v>288</v>
      </c>
      <c r="I33" s="25">
        <f t="shared" si="6"/>
        <v>728</v>
      </c>
      <c r="J33" s="25">
        <f t="shared" si="6"/>
        <v>4054</v>
      </c>
      <c r="K33" s="25">
        <f t="shared" si="6"/>
        <v>2927</v>
      </c>
      <c r="L33" s="25">
        <f t="shared" si="6"/>
        <v>6981</v>
      </c>
      <c r="M33" s="25">
        <f t="shared" si="6"/>
        <v>4494</v>
      </c>
      <c r="N33" s="25">
        <f t="shared" si="6"/>
        <v>3215</v>
      </c>
      <c r="O33" s="25">
        <f t="shared" si="6"/>
        <v>7709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29"/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02" t="s">
        <v>32</v>
      </c>
      <c r="B35" s="100"/>
      <c r="C35" s="100"/>
      <c r="D35" s="100"/>
      <c r="E35" s="100"/>
      <c r="F35" s="101"/>
      <c r="G35" s="96" t="s">
        <v>10</v>
      </c>
      <c r="H35" s="97"/>
      <c r="I35" s="97"/>
      <c r="J35" s="97"/>
      <c r="K35" s="97"/>
      <c r="L35" s="97"/>
      <c r="M35" s="97"/>
      <c r="N35" s="97"/>
      <c r="O35" s="9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5" t="s">
        <v>11</v>
      </c>
      <c r="B36" s="103" t="s">
        <v>12</v>
      </c>
      <c r="C36" s="16" t="s">
        <v>13</v>
      </c>
      <c r="D36" s="96" t="s">
        <v>14</v>
      </c>
      <c r="E36" s="97"/>
      <c r="F36" s="98"/>
      <c r="G36" s="96" t="s">
        <v>15</v>
      </c>
      <c r="H36" s="97"/>
      <c r="I36" s="98"/>
      <c r="J36" s="96" t="s">
        <v>16</v>
      </c>
      <c r="K36" s="97"/>
      <c r="L36" s="98"/>
      <c r="M36" s="96" t="s">
        <v>17</v>
      </c>
      <c r="N36" s="97"/>
      <c r="O36" s="9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5" t="s">
        <v>18</v>
      </c>
      <c r="B37" s="104"/>
      <c r="C37" s="17"/>
      <c r="D37" s="25" t="s">
        <v>19</v>
      </c>
      <c r="E37" s="25" t="s">
        <v>20</v>
      </c>
      <c r="F37" s="25" t="s">
        <v>21</v>
      </c>
      <c r="G37" s="25" t="s">
        <v>19</v>
      </c>
      <c r="H37" s="25" t="s">
        <v>20</v>
      </c>
      <c r="I37" s="25" t="s">
        <v>21</v>
      </c>
      <c r="J37" s="25" t="s">
        <v>19</v>
      </c>
      <c r="K37" s="25" t="s">
        <v>20</v>
      </c>
      <c r="L37" s="25" t="s">
        <v>21</v>
      </c>
      <c r="M37" s="25" t="s">
        <v>19</v>
      </c>
      <c r="N37" s="25" t="s">
        <v>20</v>
      </c>
      <c r="O37" s="25" t="s">
        <v>21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2.5" x14ac:dyDescent="0.2">
      <c r="A38" s="18" t="s">
        <v>144</v>
      </c>
      <c r="B38" s="18" t="s">
        <v>105</v>
      </c>
      <c r="C38" s="32" t="s">
        <v>22</v>
      </c>
      <c r="D38" s="20">
        <v>4</v>
      </c>
      <c r="E38" s="20">
        <v>18</v>
      </c>
      <c r="F38" s="20">
        <f t="shared" ref="F38:F41" si="7">SUM(D38:E38)</f>
        <v>22</v>
      </c>
      <c r="G38" s="20">
        <v>4</v>
      </c>
      <c r="H38" s="20">
        <v>15</v>
      </c>
      <c r="I38" s="20">
        <f t="shared" ref="I38:I41" si="8">SUM(G38:H38)</f>
        <v>19</v>
      </c>
      <c r="J38" s="20">
        <v>46</v>
      </c>
      <c r="K38" s="20">
        <v>134</v>
      </c>
      <c r="L38" s="20">
        <f t="shared" ref="L38:L41" si="9">SUM(J38:K38)</f>
        <v>180</v>
      </c>
      <c r="M38" s="20">
        <f t="shared" ref="M38:N41" si="10">SUM(G38,J38)</f>
        <v>50</v>
      </c>
      <c r="N38" s="20">
        <f t="shared" si="10"/>
        <v>149</v>
      </c>
      <c r="O38" s="20">
        <f t="shared" ref="O38:O41" si="11">SUM(M38:N38)</f>
        <v>199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2.5" x14ac:dyDescent="0.2">
      <c r="A39" s="18" t="s">
        <v>145</v>
      </c>
      <c r="B39" s="18" t="s">
        <v>105</v>
      </c>
      <c r="C39" s="19" t="s">
        <v>22</v>
      </c>
      <c r="D39" s="20">
        <v>0</v>
      </c>
      <c r="E39" s="20">
        <v>0</v>
      </c>
      <c r="F39" s="20">
        <f t="shared" si="7"/>
        <v>0</v>
      </c>
      <c r="G39" s="20">
        <v>63</v>
      </c>
      <c r="H39" s="20">
        <v>91</v>
      </c>
      <c r="I39" s="20">
        <f t="shared" si="8"/>
        <v>154</v>
      </c>
      <c r="J39" s="20">
        <v>468</v>
      </c>
      <c r="K39" s="20">
        <v>629</v>
      </c>
      <c r="L39" s="20">
        <f t="shared" si="9"/>
        <v>1097</v>
      </c>
      <c r="M39" s="20">
        <f t="shared" si="10"/>
        <v>531</v>
      </c>
      <c r="N39" s="20">
        <f t="shared" si="10"/>
        <v>720</v>
      </c>
      <c r="O39" s="20">
        <f t="shared" si="11"/>
        <v>1251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8" t="s">
        <v>33</v>
      </c>
      <c r="B40" s="18" t="s">
        <v>106</v>
      </c>
      <c r="C40" s="19" t="s">
        <v>22</v>
      </c>
      <c r="D40" s="20">
        <v>0</v>
      </c>
      <c r="E40" s="20">
        <v>0</v>
      </c>
      <c r="F40" s="20">
        <f t="shared" si="7"/>
        <v>0</v>
      </c>
      <c r="G40" s="20">
        <v>49</v>
      </c>
      <c r="H40" s="20">
        <v>41</v>
      </c>
      <c r="I40" s="20">
        <f t="shared" si="8"/>
        <v>90</v>
      </c>
      <c r="J40" s="20">
        <v>630</v>
      </c>
      <c r="K40" s="20">
        <v>534</v>
      </c>
      <c r="L40" s="20">
        <f t="shared" si="9"/>
        <v>1164</v>
      </c>
      <c r="M40" s="20">
        <f t="shared" si="10"/>
        <v>679</v>
      </c>
      <c r="N40" s="20">
        <f t="shared" si="10"/>
        <v>575</v>
      </c>
      <c r="O40" s="20">
        <f t="shared" si="11"/>
        <v>1254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x14ac:dyDescent="0.2">
      <c r="A41" s="18" t="s">
        <v>33</v>
      </c>
      <c r="B41" s="18" t="s">
        <v>195</v>
      </c>
      <c r="C41" s="19" t="s">
        <v>34</v>
      </c>
      <c r="D41" s="20">
        <v>0</v>
      </c>
      <c r="E41" s="20">
        <v>0</v>
      </c>
      <c r="F41" s="20">
        <f t="shared" si="7"/>
        <v>0</v>
      </c>
      <c r="G41" s="20">
        <v>13</v>
      </c>
      <c r="H41" s="20">
        <v>4</v>
      </c>
      <c r="I41" s="20">
        <f t="shared" si="8"/>
        <v>17</v>
      </c>
      <c r="J41" s="20">
        <v>136</v>
      </c>
      <c r="K41" s="20">
        <v>77</v>
      </c>
      <c r="L41" s="20">
        <f t="shared" si="9"/>
        <v>213</v>
      </c>
      <c r="M41" s="20">
        <f t="shared" si="10"/>
        <v>149</v>
      </c>
      <c r="N41" s="20">
        <f t="shared" si="10"/>
        <v>81</v>
      </c>
      <c r="O41" s="20">
        <f t="shared" si="11"/>
        <v>230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99" t="s">
        <v>26</v>
      </c>
      <c r="B42" s="100"/>
      <c r="C42" s="101"/>
      <c r="D42" s="20">
        <f t="shared" ref="D42:N42" si="12">SUM(D38:D41)</f>
        <v>4</v>
      </c>
      <c r="E42" s="20">
        <f t="shared" si="12"/>
        <v>18</v>
      </c>
      <c r="F42" s="20">
        <f t="shared" si="12"/>
        <v>22</v>
      </c>
      <c r="G42" s="20">
        <f t="shared" si="12"/>
        <v>129</v>
      </c>
      <c r="H42" s="20">
        <f t="shared" si="12"/>
        <v>151</v>
      </c>
      <c r="I42" s="20">
        <f t="shared" si="12"/>
        <v>280</v>
      </c>
      <c r="J42" s="20">
        <f t="shared" si="12"/>
        <v>1280</v>
      </c>
      <c r="K42" s="20">
        <f t="shared" si="12"/>
        <v>1374</v>
      </c>
      <c r="L42" s="20">
        <f t="shared" si="12"/>
        <v>2654</v>
      </c>
      <c r="M42" s="20">
        <f t="shared" si="12"/>
        <v>1409</v>
      </c>
      <c r="N42" s="20">
        <f t="shared" si="12"/>
        <v>1525</v>
      </c>
      <c r="O42" s="20">
        <f>SUM(O38:O41)</f>
        <v>2934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29"/>
      <c r="B43" s="29"/>
      <c r="C43" s="3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99" t="s">
        <v>31</v>
      </c>
      <c r="B44" s="100"/>
      <c r="C44" s="101"/>
      <c r="D44" s="25">
        <f>SUM(D42)</f>
        <v>4</v>
      </c>
      <c r="E44" s="25">
        <f t="shared" ref="E44:O44" si="13">SUM(E42)</f>
        <v>18</v>
      </c>
      <c r="F44" s="25">
        <f t="shared" si="13"/>
        <v>22</v>
      </c>
      <c r="G44" s="25">
        <f t="shared" si="13"/>
        <v>129</v>
      </c>
      <c r="H44" s="25">
        <f t="shared" si="13"/>
        <v>151</v>
      </c>
      <c r="I44" s="25">
        <f t="shared" si="13"/>
        <v>280</v>
      </c>
      <c r="J44" s="25">
        <f t="shared" si="13"/>
        <v>1280</v>
      </c>
      <c r="K44" s="25">
        <f t="shared" si="13"/>
        <v>1374</v>
      </c>
      <c r="L44" s="25">
        <f t="shared" si="13"/>
        <v>2654</v>
      </c>
      <c r="M44" s="25">
        <f t="shared" si="13"/>
        <v>1409</v>
      </c>
      <c r="N44" s="25">
        <f t="shared" si="13"/>
        <v>1525</v>
      </c>
      <c r="O44" s="25">
        <f t="shared" si="13"/>
        <v>2934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29"/>
      <c r="B45" s="29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02" t="s">
        <v>36</v>
      </c>
      <c r="B46" s="100"/>
      <c r="C46" s="100"/>
      <c r="D46" s="100"/>
      <c r="E46" s="100"/>
      <c r="F46" s="101"/>
      <c r="G46" s="96" t="s">
        <v>10</v>
      </c>
      <c r="H46" s="97"/>
      <c r="I46" s="97"/>
      <c r="J46" s="97"/>
      <c r="K46" s="97"/>
      <c r="L46" s="97"/>
      <c r="M46" s="97"/>
      <c r="N46" s="97"/>
      <c r="O46" s="98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5" t="s">
        <v>11</v>
      </c>
      <c r="B47" s="103" t="s">
        <v>12</v>
      </c>
      <c r="C47" s="116" t="s">
        <v>13</v>
      </c>
      <c r="D47" s="96" t="s">
        <v>14</v>
      </c>
      <c r="E47" s="97"/>
      <c r="F47" s="98"/>
      <c r="G47" s="96" t="s">
        <v>15</v>
      </c>
      <c r="H47" s="97"/>
      <c r="I47" s="98"/>
      <c r="J47" s="96" t="s">
        <v>16</v>
      </c>
      <c r="K47" s="97"/>
      <c r="L47" s="98"/>
      <c r="M47" s="96" t="s">
        <v>17</v>
      </c>
      <c r="N47" s="97"/>
      <c r="O47" s="98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5" t="s">
        <v>18</v>
      </c>
      <c r="B48" s="104"/>
      <c r="C48" s="117"/>
      <c r="D48" s="25" t="s">
        <v>19</v>
      </c>
      <c r="E48" s="25" t="s">
        <v>20</v>
      </c>
      <c r="F48" s="25" t="s">
        <v>21</v>
      </c>
      <c r="G48" s="25" t="s">
        <v>19</v>
      </c>
      <c r="H48" s="25" t="s">
        <v>20</v>
      </c>
      <c r="I48" s="25" t="s">
        <v>21</v>
      </c>
      <c r="J48" s="25" t="s">
        <v>19</v>
      </c>
      <c r="K48" s="25" t="s">
        <v>20</v>
      </c>
      <c r="L48" s="25" t="s">
        <v>21</v>
      </c>
      <c r="M48" s="25" t="s">
        <v>19</v>
      </c>
      <c r="N48" s="25" t="s">
        <v>20</v>
      </c>
      <c r="O48" s="25" t="s">
        <v>21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2.5" x14ac:dyDescent="0.2">
      <c r="A49" s="18" t="s">
        <v>140</v>
      </c>
      <c r="B49" s="18" t="s">
        <v>107</v>
      </c>
      <c r="C49" s="27" t="s">
        <v>198</v>
      </c>
      <c r="D49" s="20">
        <v>7</v>
      </c>
      <c r="E49" s="20">
        <v>8</v>
      </c>
      <c r="F49" s="20">
        <f t="shared" ref="F49:F57" si="14">SUM(D49:E49)</f>
        <v>15</v>
      </c>
      <c r="G49" s="20">
        <v>7</v>
      </c>
      <c r="H49" s="20">
        <v>6</v>
      </c>
      <c r="I49" s="20">
        <f t="shared" ref="I49:I57" si="15">SUM(G49:H49)</f>
        <v>13</v>
      </c>
      <c r="J49" s="20">
        <v>67</v>
      </c>
      <c r="K49" s="20">
        <v>131</v>
      </c>
      <c r="L49" s="20">
        <f t="shared" ref="L49:L57" si="16">SUM(J49:K49)</f>
        <v>198</v>
      </c>
      <c r="M49" s="20">
        <f t="shared" ref="M49:N57" si="17">SUM(G49,J49)</f>
        <v>74</v>
      </c>
      <c r="N49" s="20">
        <f t="shared" si="17"/>
        <v>137</v>
      </c>
      <c r="O49" s="20">
        <f t="shared" ref="O49:O57" si="18">SUM(M49:N49)</f>
        <v>211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2.5" x14ac:dyDescent="0.2">
      <c r="A50" s="18" t="s">
        <v>168</v>
      </c>
      <c r="B50" s="18" t="s">
        <v>108</v>
      </c>
      <c r="C50" s="27" t="s">
        <v>198</v>
      </c>
      <c r="D50" s="20">
        <v>0</v>
      </c>
      <c r="E50" s="20">
        <v>0</v>
      </c>
      <c r="F50" s="20">
        <f t="shared" si="14"/>
        <v>0</v>
      </c>
      <c r="G50" s="20">
        <v>0</v>
      </c>
      <c r="H50" s="20">
        <v>0</v>
      </c>
      <c r="I50" s="20">
        <f t="shared" si="15"/>
        <v>0</v>
      </c>
      <c r="J50" s="20">
        <v>5</v>
      </c>
      <c r="K50" s="20">
        <v>9</v>
      </c>
      <c r="L50" s="20">
        <f t="shared" si="16"/>
        <v>14</v>
      </c>
      <c r="M50" s="20">
        <f t="shared" si="17"/>
        <v>5</v>
      </c>
      <c r="N50" s="20">
        <f t="shared" si="17"/>
        <v>9</v>
      </c>
      <c r="O50" s="20">
        <f t="shared" si="18"/>
        <v>14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2.5" x14ac:dyDescent="0.2">
      <c r="A51" s="18" t="s">
        <v>37</v>
      </c>
      <c r="B51" s="18" t="s">
        <v>109</v>
      </c>
      <c r="C51" s="27" t="s">
        <v>198</v>
      </c>
      <c r="D51" s="20">
        <v>0</v>
      </c>
      <c r="E51" s="20">
        <v>0</v>
      </c>
      <c r="F51" s="20">
        <f t="shared" si="14"/>
        <v>0</v>
      </c>
      <c r="G51" s="20">
        <v>38</v>
      </c>
      <c r="H51" s="20">
        <v>43</v>
      </c>
      <c r="I51" s="20">
        <f t="shared" si="15"/>
        <v>81</v>
      </c>
      <c r="J51" s="20">
        <v>610</v>
      </c>
      <c r="K51" s="20">
        <v>851</v>
      </c>
      <c r="L51" s="20">
        <f t="shared" si="16"/>
        <v>1461</v>
      </c>
      <c r="M51" s="20">
        <f t="shared" si="17"/>
        <v>648</v>
      </c>
      <c r="N51" s="20">
        <f t="shared" si="17"/>
        <v>894</v>
      </c>
      <c r="O51" s="20">
        <f t="shared" si="18"/>
        <v>1542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8" t="s">
        <v>37</v>
      </c>
      <c r="B52" s="18" t="s">
        <v>196</v>
      </c>
      <c r="C52" s="27" t="s">
        <v>38</v>
      </c>
      <c r="D52" s="20">
        <v>0</v>
      </c>
      <c r="E52" s="20">
        <v>0</v>
      </c>
      <c r="F52" s="20">
        <f t="shared" si="14"/>
        <v>0</v>
      </c>
      <c r="G52" s="20">
        <v>0</v>
      </c>
      <c r="H52" s="20">
        <v>0</v>
      </c>
      <c r="I52" s="20">
        <f t="shared" si="15"/>
        <v>0</v>
      </c>
      <c r="J52" s="20">
        <v>20</v>
      </c>
      <c r="K52" s="20">
        <v>42</v>
      </c>
      <c r="L52" s="20">
        <f t="shared" si="16"/>
        <v>62</v>
      </c>
      <c r="M52" s="20">
        <f t="shared" si="17"/>
        <v>20</v>
      </c>
      <c r="N52" s="20">
        <f t="shared" si="17"/>
        <v>42</v>
      </c>
      <c r="O52" s="20">
        <f t="shared" si="18"/>
        <v>62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8" t="s">
        <v>37</v>
      </c>
      <c r="B53" s="18" t="s">
        <v>197</v>
      </c>
      <c r="C53" s="27" t="s">
        <v>39</v>
      </c>
      <c r="D53" s="20">
        <v>15</v>
      </c>
      <c r="E53" s="20">
        <v>18</v>
      </c>
      <c r="F53" s="20">
        <f t="shared" si="14"/>
        <v>33</v>
      </c>
      <c r="G53" s="20">
        <v>14</v>
      </c>
      <c r="H53" s="20">
        <v>13</v>
      </c>
      <c r="I53" s="20">
        <f t="shared" si="15"/>
        <v>27</v>
      </c>
      <c r="J53" s="20">
        <v>271</v>
      </c>
      <c r="K53" s="20">
        <v>405</v>
      </c>
      <c r="L53" s="20">
        <f t="shared" si="16"/>
        <v>676</v>
      </c>
      <c r="M53" s="20">
        <f t="shared" si="17"/>
        <v>285</v>
      </c>
      <c r="N53" s="20">
        <f t="shared" si="17"/>
        <v>418</v>
      </c>
      <c r="O53" s="20">
        <f t="shared" si="18"/>
        <v>703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2.5" x14ac:dyDescent="0.2">
      <c r="A54" s="37" t="s">
        <v>146</v>
      </c>
      <c r="B54" s="37" t="s">
        <v>110</v>
      </c>
      <c r="C54" s="27" t="s">
        <v>198</v>
      </c>
      <c r="D54" s="38">
        <v>2</v>
      </c>
      <c r="E54" s="38">
        <v>4</v>
      </c>
      <c r="F54" s="38">
        <f t="shared" si="14"/>
        <v>6</v>
      </c>
      <c r="G54" s="38">
        <v>0</v>
      </c>
      <c r="H54" s="38">
        <v>4</v>
      </c>
      <c r="I54" s="38">
        <f t="shared" si="15"/>
        <v>4</v>
      </c>
      <c r="J54" s="38">
        <v>26</v>
      </c>
      <c r="K54" s="38">
        <v>17</v>
      </c>
      <c r="L54" s="38">
        <f t="shared" si="16"/>
        <v>43</v>
      </c>
      <c r="M54" s="38">
        <f t="shared" si="17"/>
        <v>26</v>
      </c>
      <c r="N54" s="38">
        <f t="shared" si="17"/>
        <v>21</v>
      </c>
      <c r="O54" s="38">
        <f t="shared" si="18"/>
        <v>47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2.5" x14ac:dyDescent="0.2">
      <c r="A55" s="39" t="s">
        <v>147</v>
      </c>
      <c r="B55" s="39" t="s">
        <v>110</v>
      </c>
      <c r="C55" s="27" t="s">
        <v>198</v>
      </c>
      <c r="D55" s="40">
        <v>16</v>
      </c>
      <c r="E55" s="40">
        <v>10</v>
      </c>
      <c r="F55" s="40">
        <f t="shared" si="14"/>
        <v>26</v>
      </c>
      <c r="G55" s="40">
        <v>14</v>
      </c>
      <c r="H55" s="40">
        <v>9</v>
      </c>
      <c r="I55" s="40">
        <f t="shared" si="15"/>
        <v>23</v>
      </c>
      <c r="J55" s="40">
        <v>116</v>
      </c>
      <c r="K55" s="40">
        <v>82</v>
      </c>
      <c r="L55" s="40">
        <f t="shared" si="16"/>
        <v>198</v>
      </c>
      <c r="M55" s="40">
        <f t="shared" si="17"/>
        <v>130</v>
      </c>
      <c r="N55" s="40">
        <f t="shared" si="17"/>
        <v>91</v>
      </c>
      <c r="O55" s="40">
        <f t="shared" si="18"/>
        <v>221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x14ac:dyDescent="0.2">
      <c r="A56" s="39" t="s">
        <v>40</v>
      </c>
      <c r="B56" s="39" t="s">
        <v>110</v>
      </c>
      <c r="C56" s="27" t="s">
        <v>198</v>
      </c>
      <c r="D56" s="40">
        <v>4</v>
      </c>
      <c r="E56" s="40">
        <v>3</v>
      </c>
      <c r="F56" s="40">
        <f t="shared" si="14"/>
        <v>7</v>
      </c>
      <c r="G56" s="40">
        <v>3</v>
      </c>
      <c r="H56" s="40">
        <v>3</v>
      </c>
      <c r="I56" s="40">
        <f t="shared" si="15"/>
        <v>6</v>
      </c>
      <c r="J56" s="40">
        <v>35</v>
      </c>
      <c r="K56" s="40">
        <v>37</v>
      </c>
      <c r="L56" s="40">
        <f t="shared" si="16"/>
        <v>72</v>
      </c>
      <c r="M56" s="40">
        <f t="shared" si="17"/>
        <v>38</v>
      </c>
      <c r="N56" s="40">
        <f t="shared" si="17"/>
        <v>40</v>
      </c>
      <c r="O56" s="40">
        <f t="shared" si="18"/>
        <v>78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x14ac:dyDescent="0.2">
      <c r="A57" s="41" t="s">
        <v>148</v>
      </c>
      <c r="B57" s="41" t="s">
        <v>110</v>
      </c>
      <c r="C57" s="27" t="s">
        <v>198</v>
      </c>
      <c r="D57" s="42">
        <v>5</v>
      </c>
      <c r="E57" s="42">
        <v>7</v>
      </c>
      <c r="F57" s="42">
        <f t="shared" si="14"/>
        <v>12</v>
      </c>
      <c r="G57" s="42">
        <v>2</v>
      </c>
      <c r="H57" s="42">
        <v>4</v>
      </c>
      <c r="I57" s="42">
        <f t="shared" si="15"/>
        <v>6</v>
      </c>
      <c r="J57" s="42">
        <v>41</v>
      </c>
      <c r="K57" s="42">
        <v>44</v>
      </c>
      <c r="L57" s="42">
        <f t="shared" si="16"/>
        <v>85</v>
      </c>
      <c r="M57" s="42">
        <f t="shared" si="17"/>
        <v>43</v>
      </c>
      <c r="N57" s="42">
        <f t="shared" si="17"/>
        <v>48</v>
      </c>
      <c r="O57" s="42">
        <f t="shared" si="18"/>
        <v>91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99" t="s">
        <v>26</v>
      </c>
      <c r="B58" s="100"/>
      <c r="C58" s="101"/>
      <c r="D58" s="20">
        <f t="shared" ref="D58:O58" si="19">SUM(D49:D57)</f>
        <v>49</v>
      </c>
      <c r="E58" s="20">
        <f t="shared" si="19"/>
        <v>50</v>
      </c>
      <c r="F58" s="20">
        <f t="shared" si="19"/>
        <v>99</v>
      </c>
      <c r="G58" s="20">
        <f t="shared" si="19"/>
        <v>78</v>
      </c>
      <c r="H58" s="20">
        <f t="shared" si="19"/>
        <v>82</v>
      </c>
      <c r="I58" s="20">
        <f t="shared" si="19"/>
        <v>160</v>
      </c>
      <c r="J58" s="20">
        <f t="shared" si="19"/>
        <v>1191</v>
      </c>
      <c r="K58" s="20">
        <f t="shared" si="19"/>
        <v>1618</v>
      </c>
      <c r="L58" s="20">
        <f t="shared" si="19"/>
        <v>2809</v>
      </c>
      <c r="M58" s="20">
        <f t="shared" si="19"/>
        <v>1269</v>
      </c>
      <c r="N58" s="20">
        <f t="shared" si="19"/>
        <v>1700</v>
      </c>
      <c r="O58" s="20">
        <f t="shared" si="19"/>
        <v>2969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29"/>
      <c r="B59" s="29"/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99" t="s">
        <v>31</v>
      </c>
      <c r="B60" s="100"/>
      <c r="C60" s="101"/>
      <c r="D60" s="25">
        <f>SUM(D58)</f>
        <v>49</v>
      </c>
      <c r="E60" s="25">
        <f t="shared" ref="E60:O60" si="20">SUM(E58)</f>
        <v>50</v>
      </c>
      <c r="F60" s="25">
        <f t="shared" si="20"/>
        <v>99</v>
      </c>
      <c r="G60" s="25">
        <f t="shared" si="20"/>
        <v>78</v>
      </c>
      <c r="H60" s="25">
        <f t="shared" si="20"/>
        <v>82</v>
      </c>
      <c r="I60" s="25">
        <f t="shared" si="20"/>
        <v>160</v>
      </c>
      <c r="J60" s="25">
        <f t="shared" si="20"/>
        <v>1191</v>
      </c>
      <c r="K60" s="25">
        <f t="shared" si="20"/>
        <v>1618</v>
      </c>
      <c r="L60" s="25">
        <f t="shared" si="20"/>
        <v>2809</v>
      </c>
      <c r="M60" s="25">
        <f t="shared" si="20"/>
        <v>1269</v>
      </c>
      <c r="N60" s="25">
        <f t="shared" si="20"/>
        <v>1700</v>
      </c>
      <c r="O60" s="25">
        <f t="shared" si="20"/>
        <v>2969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29"/>
      <c r="B61" s="29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02" t="s">
        <v>41</v>
      </c>
      <c r="B62" s="100"/>
      <c r="C62" s="100"/>
      <c r="D62" s="100"/>
      <c r="E62" s="100"/>
      <c r="F62" s="101"/>
      <c r="G62" s="96" t="s">
        <v>10</v>
      </c>
      <c r="H62" s="97"/>
      <c r="I62" s="97"/>
      <c r="J62" s="97"/>
      <c r="K62" s="97"/>
      <c r="L62" s="97"/>
      <c r="M62" s="97"/>
      <c r="N62" s="97"/>
      <c r="O62" s="98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5" t="s">
        <v>11</v>
      </c>
      <c r="B63" s="103" t="s">
        <v>12</v>
      </c>
      <c r="C63" s="116" t="s">
        <v>13</v>
      </c>
      <c r="D63" s="96" t="s">
        <v>14</v>
      </c>
      <c r="E63" s="97"/>
      <c r="F63" s="98"/>
      <c r="G63" s="96" t="s">
        <v>15</v>
      </c>
      <c r="H63" s="97"/>
      <c r="I63" s="98"/>
      <c r="J63" s="96" t="s">
        <v>16</v>
      </c>
      <c r="K63" s="97"/>
      <c r="L63" s="98"/>
      <c r="M63" s="96" t="s">
        <v>17</v>
      </c>
      <c r="N63" s="97"/>
      <c r="O63" s="98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5" t="s">
        <v>18</v>
      </c>
      <c r="B64" s="104"/>
      <c r="C64" s="117"/>
      <c r="D64" s="25" t="s">
        <v>19</v>
      </c>
      <c r="E64" s="25" t="s">
        <v>20</v>
      </c>
      <c r="F64" s="25" t="s">
        <v>21</v>
      </c>
      <c r="G64" s="25" t="s">
        <v>19</v>
      </c>
      <c r="H64" s="25" t="s">
        <v>20</v>
      </c>
      <c r="I64" s="25" t="s">
        <v>21</v>
      </c>
      <c r="J64" s="25" t="s">
        <v>19</v>
      </c>
      <c r="K64" s="25" t="s">
        <v>20</v>
      </c>
      <c r="L64" s="25" t="s">
        <v>21</v>
      </c>
      <c r="M64" s="25" t="s">
        <v>19</v>
      </c>
      <c r="N64" s="25" t="s">
        <v>20</v>
      </c>
      <c r="O64" s="25" t="s">
        <v>21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8" t="s">
        <v>140</v>
      </c>
      <c r="B65" s="18" t="s">
        <v>112</v>
      </c>
      <c r="C65" s="43" t="s">
        <v>39</v>
      </c>
      <c r="D65" s="20">
        <v>4</v>
      </c>
      <c r="E65" s="20">
        <v>17</v>
      </c>
      <c r="F65" s="20">
        <f t="shared" ref="F65:F79" si="21">SUM(D65:E65)</f>
        <v>21</v>
      </c>
      <c r="G65" s="20">
        <v>3</v>
      </c>
      <c r="H65" s="20">
        <v>14</v>
      </c>
      <c r="I65" s="20">
        <f t="shared" ref="I65:I79" si="22">SUM(G65:H65)</f>
        <v>17</v>
      </c>
      <c r="J65" s="20">
        <v>85</v>
      </c>
      <c r="K65" s="20">
        <v>174</v>
      </c>
      <c r="L65" s="20">
        <f t="shared" ref="L65:L72" si="23">SUM(J65:K65)</f>
        <v>259</v>
      </c>
      <c r="M65" s="20">
        <f t="shared" ref="M65:N79" si="24">SUM(G65,J65)</f>
        <v>88</v>
      </c>
      <c r="N65" s="20">
        <f t="shared" si="24"/>
        <v>188</v>
      </c>
      <c r="O65" s="20">
        <f t="shared" ref="O65:O79" si="25">SUM(M65:N65)</f>
        <v>276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8" t="s">
        <v>42</v>
      </c>
      <c r="B66" s="18" t="s">
        <v>113</v>
      </c>
      <c r="C66" s="43" t="s">
        <v>39</v>
      </c>
      <c r="D66" s="20">
        <v>7</v>
      </c>
      <c r="E66" s="20">
        <v>3</v>
      </c>
      <c r="F66" s="20">
        <f t="shared" si="21"/>
        <v>10</v>
      </c>
      <c r="G66" s="20">
        <v>8</v>
      </c>
      <c r="H66" s="20">
        <v>7</v>
      </c>
      <c r="I66" s="20">
        <f t="shared" si="22"/>
        <v>15</v>
      </c>
      <c r="J66" s="20">
        <v>38</v>
      </c>
      <c r="K66" s="20">
        <v>26</v>
      </c>
      <c r="L66" s="20">
        <f t="shared" si="23"/>
        <v>64</v>
      </c>
      <c r="M66" s="20">
        <f t="shared" si="24"/>
        <v>46</v>
      </c>
      <c r="N66" s="20">
        <f t="shared" si="24"/>
        <v>33</v>
      </c>
      <c r="O66" s="20">
        <f t="shared" si="25"/>
        <v>79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8" t="s">
        <v>138</v>
      </c>
      <c r="B67" s="18" t="s">
        <v>113</v>
      </c>
      <c r="C67" s="43" t="s">
        <v>39</v>
      </c>
      <c r="D67" s="20">
        <v>14</v>
      </c>
      <c r="E67" s="20">
        <v>20</v>
      </c>
      <c r="F67" s="20">
        <f t="shared" si="21"/>
        <v>34</v>
      </c>
      <c r="G67" s="20">
        <v>12</v>
      </c>
      <c r="H67" s="20">
        <v>15</v>
      </c>
      <c r="I67" s="20">
        <f t="shared" si="22"/>
        <v>27</v>
      </c>
      <c r="J67" s="20">
        <v>277</v>
      </c>
      <c r="K67" s="20">
        <v>344</v>
      </c>
      <c r="L67" s="20">
        <f t="shared" si="23"/>
        <v>621</v>
      </c>
      <c r="M67" s="20">
        <f t="shared" si="24"/>
        <v>289</v>
      </c>
      <c r="N67" s="20">
        <f t="shared" si="24"/>
        <v>359</v>
      </c>
      <c r="O67" s="20">
        <f t="shared" si="25"/>
        <v>648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8" t="s">
        <v>43</v>
      </c>
      <c r="B68" s="18" t="s">
        <v>113</v>
      </c>
      <c r="C68" s="43" t="s">
        <v>39</v>
      </c>
      <c r="D68" s="20">
        <v>15</v>
      </c>
      <c r="E68" s="20">
        <v>14</v>
      </c>
      <c r="F68" s="20">
        <f t="shared" si="21"/>
        <v>29</v>
      </c>
      <c r="G68" s="20">
        <v>15</v>
      </c>
      <c r="H68" s="20">
        <v>13</v>
      </c>
      <c r="I68" s="20">
        <f t="shared" si="22"/>
        <v>28</v>
      </c>
      <c r="J68" s="20">
        <v>133</v>
      </c>
      <c r="K68" s="20">
        <v>258</v>
      </c>
      <c r="L68" s="20">
        <f t="shared" si="23"/>
        <v>391</v>
      </c>
      <c r="M68" s="20">
        <f t="shared" si="24"/>
        <v>148</v>
      </c>
      <c r="N68" s="20">
        <f t="shared" si="24"/>
        <v>271</v>
      </c>
      <c r="O68" s="20">
        <f t="shared" si="25"/>
        <v>419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8" t="s">
        <v>158</v>
      </c>
      <c r="B69" s="18" t="s">
        <v>113</v>
      </c>
      <c r="C69" s="43" t="s">
        <v>39</v>
      </c>
      <c r="D69" s="20">
        <v>5</v>
      </c>
      <c r="E69" s="20">
        <v>14</v>
      </c>
      <c r="F69" s="20">
        <f t="shared" si="21"/>
        <v>19</v>
      </c>
      <c r="G69" s="20">
        <v>4</v>
      </c>
      <c r="H69" s="20">
        <v>14</v>
      </c>
      <c r="I69" s="20">
        <f t="shared" si="22"/>
        <v>18</v>
      </c>
      <c r="J69" s="20">
        <v>56</v>
      </c>
      <c r="K69" s="20">
        <v>186</v>
      </c>
      <c r="L69" s="20">
        <f t="shared" si="23"/>
        <v>242</v>
      </c>
      <c r="M69" s="20">
        <f t="shared" si="24"/>
        <v>60</v>
      </c>
      <c r="N69" s="20">
        <f t="shared" si="24"/>
        <v>200</v>
      </c>
      <c r="O69" s="20">
        <f t="shared" si="25"/>
        <v>260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18" t="s">
        <v>145</v>
      </c>
      <c r="B70" s="18" t="s">
        <v>114</v>
      </c>
      <c r="C70" s="43" t="s">
        <v>39</v>
      </c>
      <c r="D70" s="20">
        <v>35</v>
      </c>
      <c r="E70" s="20">
        <v>29</v>
      </c>
      <c r="F70" s="20">
        <f t="shared" si="21"/>
        <v>64</v>
      </c>
      <c r="G70" s="20">
        <v>23</v>
      </c>
      <c r="H70" s="20">
        <v>23</v>
      </c>
      <c r="I70" s="20">
        <f t="shared" si="22"/>
        <v>46</v>
      </c>
      <c r="J70" s="20">
        <v>165</v>
      </c>
      <c r="K70" s="20">
        <v>190</v>
      </c>
      <c r="L70" s="20">
        <f t="shared" si="23"/>
        <v>355</v>
      </c>
      <c r="M70" s="20">
        <f t="shared" si="24"/>
        <v>188</v>
      </c>
      <c r="N70" s="20">
        <f t="shared" si="24"/>
        <v>213</v>
      </c>
      <c r="O70" s="20">
        <f t="shared" si="25"/>
        <v>401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8" t="s">
        <v>139</v>
      </c>
      <c r="B71" s="18" t="s">
        <v>115</v>
      </c>
      <c r="C71" s="43" t="s">
        <v>39</v>
      </c>
      <c r="D71" s="20">
        <v>12</v>
      </c>
      <c r="E71" s="20">
        <v>14</v>
      </c>
      <c r="F71" s="20">
        <f t="shared" si="21"/>
        <v>26</v>
      </c>
      <c r="G71" s="20">
        <v>9</v>
      </c>
      <c r="H71" s="20">
        <v>14</v>
      </c>
      <c r="I71" s="20">
        <f t="shared" si="22"/>
        <v>23</v>
      </c>
      <c r="J71" s="20">
        <v>266</v>
      </c>
      <c r="K71" s="20">
        <v>296</v>
      </c>
      <c r="L71" s="20">
        <f t="shared" si="23"/>
        <v>562</v>
      </c>
      <c r="M71" s="20">
        <f t="shared" si="24"/>
        <v>275</v>
      </c>
      <c r="N71" s="20">
        <f t="shared" si="24"/>
        <v>310</v>
      </c>
      <c r="O71" s="20">
        <f t="shared" si="25"/>
        <v>585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8" t="s">
        <v>159</v>
      </c>
      <c r="B72" s="18" t="s">
        <v>115</v>
      </c>
      <c r="C72" s="27" t="s">
        <v>39</v>
      </c>
      <c r="D72" s="20">
        <v>15</v>
      </c>
      <c r="E72" s="20">
        <v>2</v>
      </c>
      <c r="F72" s="20">
        <f t="shared" si="21"/>
        <v>17</v>
      </c>
      <c r="G72" s="20">
        <v>14</v>
      </c>
      <c r="H72" s="20">
        <v>2</v>
      </c>
      <c r="I72" s="20">
        <f t="shared" si="22"/>
        <v>16</v>
      </c>
      <c r="J72" s="20">
        <v>168</v>
      </c>
      <c r="K72" s="20">
        <v>37</v>
      </c>
      <c r="L72" s="20">
        <f t="shared" si="23"/>
        <v>205</v>
      </c>
      <c r="M72" s="20">
        <f t="shared" si="24"/>
        <v>182</v>
      </c>
      <c r="N72" s="20">
        <f t="shared" si="24"/>
        <v>39</v>
      </c>
      <c r="O72" s="20">
        <f t="shared" si="25"/>
        <v>221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8" t="s">
        <v>151</v>
      </c>
      <c r="B73" s="18" t="s">
        <v>116</v>
      </c>
      <c r="C73" s="43" t="s">
        <v>44</v>
      </c>
      <c r="D73" s="20">
        <v>33</v>
      </c>
      <c r="E73" s="20">
        <v>10</v>
      </c>
      <c r="F73" s="20">
        <f t="shared" si="21"/>
        <v>43</v>
      </c>
      <c r="G73" s="20">
        <v>38</v>
      </c>
      <c r="H73" s="20">
        <v>6</v>
      </c>
      <c r="I73" s="20">
        <f t="shared" si="22"/>
        <v>44</v>
      </c>
      <c r="J73" s="20">
        <v>487</v>
      </c>
      <c r="K73" s="20">
        <v>165</v>
      </c>
      <c r="L73" s="20">
        <f t="shared" ref="L73:L79" si="26">SUM(J73:K73)</f>
        <v>652</v>
      </c>
      <c r="M73" s="20">
        <f t="shared" si="24"/>
        <v>525</v>
      </c>
      <c r="N73" s="20">
        <f t="shared" si="24"/>
        <v>171</v>
      </c>
      <c r="O73" s="20">
        <f t="shared" si="25"/>
        <v>696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8" t="s">
        <v>171</v>
      </c>
      <c r="B74" s="18" t="s">
        <v>116</v>
      </c>
      <c r="C74" s="43" t="s">
        <v>44</v>
      </c>
      <c r="D74" s="20">
        <v>4</v>
      </c>
      <c r="E74" s="20">
        <v>0</v>
      </c>
      <c r="F74" s="20">
        <f t="shared" si="21"/>
        <v>4</v>
      </c>
      <c r="G74" s="20">
        <v>0</v>
      </c>
      <c r="H74" s="20">
        <v>0</v>
      </c>
      <c r="I74" s="20">
        <f t="shared" si="22"/>
        <v>0</v>
      </c>
      <c r="J74" s="20">
        <v>12</v>
      </c>
      <c r="K74" s="20">
        <v>10</v>
      </c>
      <c r="L74" s="20">
        <f t="shared" si="26"/>
        <v>22</v>
      </c>
      <c r="M74" s="20">
        <f t="shared" si="24"/>
        <v>12</v>
      </c>
      <c r="N74" s="20">
        <f t="shared" si="24"/>
        <v>10</v>
      </c>
      <c r="O74" s="20">
        <f t="shared" si="25"/>
        <v>22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8" t="s">
        <v>172</v>
      </c>
      <c r="B75" s="18" t="s">
        <v>117</v>
      </c>
      <c r="C75" s="43" t="s">
        <v>39</v>
      </c>
      <c r="D75" s="20">
        <v>0</v>
      </c>
      <c r="E75" s="20">
        <v>0</v>
      </c>
      <c r="F75" s="20">
        <f t="shared" si="21"/>
        <v>0</v>
      </c>
      <c r="G75" s="20">
        <v>49</v>
      </c>
      <c r="H75" s="20">
        <v>42</v>
      </c>
      <c r="I75" s="20">
        <f t="shared" si="22"/>
        <v>91</v>
      </c>
      <c r="J75" s="20">
        <v>326</v>
      </c>
      <c r="K75" s="20">
        <v>378</v>
      </c>
      <c r="L75" s="20">
        <f t="shared" si="26"/>
        <v>704</v>
      </c>
      <c r="M75" s="20">
        <f t="shared" si="24"/>
        <v>375</v>
      </c>
      <c r="N75" s="20">
        <f t="shared" si="24"/>
        <v>420</v>
      </c>
      <c r="O75" s="20">
        <f t="shared" si="25"/>
        <v>795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8" t="s">
        <v>172</v>
      </c>
      <c r="B76" s="18" t="s">
        <v>118</v>
      </c>
      <c r="C76" s="43" t="s">
        <v>45</v>
      </c>
      <c r="D76" s="20">
        <v>0</v>
      </c>
      <c r="E76" s="20">
        <v>0</v>
      </c>
      <c r="F76" s="20">
        <f t="shared" si="21"/>
        <v>0</v>
      </c>
      <c r="G76" s="20">
        <v>36</v>
      </c>
      <c r="H76" s="20">
        <v>48</v>
      </c>
      <c r="I76" s="20">
        <f t="shared" si="22"/>
        <v>84</v>
      </c>
      <c r="J76" s="20">
        <v>342</v>
      </c>
      <c r="K76" s="20">
        <v>433</v>
      </c>
      <c r="L76" s="20">
        <f t="shared" si="26"/>
        <v>775</v>
      </c>
      <c r="M76" s="20">
        <f t="shared" si="24"/>
        <v>378</v>
      </c>
      <c r="N76" s="20">
        <f t="shared" si="24"/>
        <v>481</v>
      </c>
      <c r="O76" s="20">
        <f t="shared" si="25"/>
        <v>859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2.5" x14ac:dyDescent="0.2">
      <c r="A77" s="18" t="s">
        <v>46</v>
      </c>
      <c r="B77" s="18" t="s">
        <v>119</v>
      </c>
      <c r="C77" s="27" t="s">
        <v>39</v>
      </c>
      <c r="D77" s="20">
        <v>0</v>
      </c>
      <c r="E77" s="20">
        <v>0</v>
      </c>
      <c r="F77" s="20">
        <f t="shared" si="21"/>
        <v>0</v>
      </c>
      <c r="G77" s="20">
        <v>0</v>
      </c>
      <c r="H77" s="20">
        <v>0</v>
      </c>
      <c r="I77" s="20">
        <f t="shared" si="22"/>
        <v>0</v>
      </c>
      <c r="J77" s="20">
        <v>36</v>
      </c>
      <c r="K77" s="20">
        <v>31</v>
      </c>
      <c r="L77" s="20">
        <f t="shared" si="26"/>
        <v>67</v>
      </c>
      <c r="M77" s="20">
        <f t="shared" si="24"/>
        <v>36</v>
      </c>
      <c r="N77" s="20">
        <f t="shared" si="24"/>
        <v>31</v>
      </c>
      <c r="O77" s="20">
        <f t="shared" si="25"/>
        <v>67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8" t="s">
        <v>152</v>
      </c>
      <c r="B78" s="18" t="s">
        <v>120</v>
      </c>
      <c r="C78" s="43" t="s">
        <v>39</v>
      </c>
      <c r="D78" s="20">
        <v>0</v>
      </c>
      <c r="E78" s="20">
        <v>0</v>
      </c>
      <c r="F78" s="20">
        <f t="shared" si="21"/>
        <v>0</v>
      </c>
      <c r="G78" s="20">
        <v>0</v>
      </c>
      <c r="H78" s="20">
        <v>0</v>
      </c>
      <c r="I78" s="20">
        <f t="shared" si="22"/>
        <v>0</v>
      </c>
      <c r="J78" s="20">
        <v>66</v>
      </c>
      <c r="K78" s="20">
        <v>75</v>
      </c>
      <c r="L78" s="20">
        <f t="shared" si="26"/>
        <v>141</v>
      </c>
      <c r="M78" s="20">
        <f t="shared" si="24"/>
        <v>66</v>
      </c>
      <c r="N78" s="20">
        <f t="shared" si="24"/>
        <v>75</v>
      </c>
      <c r="O78" s="20">
        <f t="shared" si="25"/>
        <v>141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8" t="s">
        <v>153</v>
      </c>
      <c r="B79" s="18" t="s">
        <v>121</v>
      </c>
      <c r="C79" s="43" t="s">
        <v>39</v>
      </c>
      <c r="D79" s="20">
        <v>23</v>
      </c>
      <c r="E79" s="20">
        <v>92</v>
      </c>
      <c r="F79" s="20">
        <f t="shared" si="21"/>
        <v>115</v>
      </c>
      <c r="G79" s="20">
        <v>21</v>
      </c>
      <c r="H79" s="20">
        <v>85</v>
      </c>
      <c r="I79" s="20">
        <f t="shared" si="22"/>
        <v>106</v>
      </c>
      <c r="J79" s="20">
        <v>149</v>
      </c>
      <c r="K79" s="20">
        <v>431</v>
      </c>
      <c r="L79" s="20">
        <f t="shared" si="26"/>
        <v>580</v>
      </c>
      <c r="M79" s="20">
        <f t="shared" si="24"/>
        <v>170</v>
      </c>
      <c r="N79" s="20">
        <f t="shared" si="24"/>
        <v>516</v>
      </c>
      <c r="O79" s="20">
        <f t="shared" si="25"/>
        <v>686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99" t="s">
        <v>26</v>
      </c>
      <c r="B80" s="100"/>
      <c r="C80" s="101"/>
      <c r="D80" s="20">
        <f t="shared" ref="D80:O80" si="27">SUM(D65:D79)</f>
        <v>167</v>
      </c>
      <c r="E80" s="20">
        <f t="shared" si="27"/>
        <v>215</v>
      </c>
      <c r="F80" s="20">
        <f t="shared" si="27"/>
        <v>382</v>
      </c>
      <c r="G80" s="20">
        <f t="shared" si="27"/>
        <v>232</v>
      </c>
      <c r="H80" s="20">
        <f t="shared" si="27"/>
        <v>283</v>
      </c>
      <c r="I80" s="20">
        <f t="shared" si="27"/>
        <v>515</v>
      </c>
      <c r="J80" s="20">
        <f t="shared" si="27"/>
        <v>2606</v>
      </c>
      <c r="K80" s="20">
        <f t="shared" si="27"/>
        <v>3034</v>
      </c>
      <c r="L80" s="20">
        <f t="shared" si="27"/>
        <v>5640</v>
      </c>
      <c r="M80" s="20">
        <f t="shared" si="27"/>
        <v>2838</v>
      </c>
      <c r="N80" s="20">
        <f t="shared" si="27"/>
        <v>3317</v>
      </c>
      <c r="O80" s="20">
        <f t="shared" si="27"/>
        <v>6155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29"/>
      <c r="B81" s="29"/>
      <c r="C81" s="30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29"/>
      <c r="B82" s="29"/>
      <c r="C82" s="30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99" t="s">
        <v>31</v>
      </c>
      <c r="B83" s="132"/>
      <c r="C83" s="133"/>
      <c r="D83" s="25">
        <f>SUM(D80)</f>
        <v>167</v>
      </c>
      <c r="E83" s="25">
        <f t="shared" ref="E83:O83" si="28">SUM(E80)</f>
        <v>215</v>
      </c>
      <c r="F83" s="25">
        <f t="shared" si="28"/>
        <v>382</v>
      </c>
      <c r="G83" s="25">
        <f t="shared" si="28"/>
        <v>232</v>
      </c>
      <c r="H83" s="25">
        <f t="shared" si="28"/>
        <v>283</v>
      </c>
      <c r="I83" s="25">
        <f t="shared" si="28"/>
        <v>515</v>
      </c>
      <c r="J83" s="25">
        <f t="shared" si="28"/>
        <v>2606</v>
      </c>
      <c r="K83" s="25">
        <f t="shared" si="28"/>
        <v>3034</v>
      </c>
      <c r="L83" s="25">
        <f t="shared" si="28"/>
        <v>5640</v>
      </c>
      <c r="M83" s="25">
        <f t="shared" si="28"/>
        <v>2838</v>
      </c>
      <c r="N83" s="25">
        <f t="shared" si="28"/>
        <v>3317</v>
      </c>
      <c r="O83" s="160">
        <f t="shared" si="28"/>
        <v>6155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29"/>
      <c r="B84" s="29"/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02" t="s">
        <v>47</v>
      </c>
      <c r="B85" s="134"/>
      <c r="C85" s="134"/>
      <c r="D85" s="134"/>
      <c r="E85" s="134"/>
      <c r="F85" s="135"/>
      <c r="G85" s="96" t="s">
        <v>10</v>
      </c>
      <c r="H85" s="97"/>
      <c r="I85" s="97"/>
      <c r="J85" s="97"/>
      <c r="K85" s="97"/>
      <c r="L85" s="97"/>
      <c r="M85" s="97"/>
      <c r="N85" s="97"/>
      <c r="O85" s="98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5" t="s">
        <v>11</v>
      </c>
      <c r="B86" s="103" t="s">
        <v>12</v>
      </c>
      <c r="C86" s="116" t="s">
        <v>13</v>
      </c>
      <c r="D86" s="96" t="s">
        <v>14</v>
      </c>
      <c r="E86" s="97"/>
      <c r="F86" s="98"/>
      <c r="G86" s="96" t="s">
        <v>15</v>
      </c>
      <c r="H86" s="97"/>
      <c r="I86" s="98"/>
      <c r="J86" s="96" t="s">
        <v>16</v>
      </c>
      <c r="K86" s="97"/>
      <c r="L86" s="98"/>
      <c r="M86" s="96" t="s">
        <v>17</v>
      </c>
      <c r="N86" s="97"/>
      <c r="O86" s="98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5" t="s">
        <v>18</v>
      </c>
      <c r="B87" s="104"/>
      <c r="C87" s="117"/>
      <c r="D87" s="25" t="s">
        <v>19</v>
      </c>
      <c r="E87" s="25" t="s">
        <v>20</v>
      </c>
      <c r="F87" s="25" t="s">
        <v>21</v>
      </c>
      <c r="G87" s="25" t="s">
        <v>19</v>
      </c>
      <c r="H87" s="25" t="s">
        <v>20</v>
      </c>
      <c r="I87" s="25" t="s">
        <v>21</v>
      </c>
      <c r="J87" s="25" t="s">
        <v>19</v>
      </c>
      <c r="K87" s="25" t="s">
        <v>20</v>
      </c>
      <c r="L87" s="25" t="s">
        <v>21</v>
      </c>
      <c r="M87" s="25" t="s">
        <v>19</v>
      </c>
      <c r="N87" s="25" t="s">
        <v>20</v>
      </c>
      <c r="O87" s="25" t="s">
        <v>21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8" t="s">
        <v>175</v>
      </c>
      <c r="B88" s="18" t="s">
        <v>122</v>
      </c>
      <c r="C88" s="27" t="s">
        <v>48</v>
      </c>
      <c r="D88" s="20">
        <v>14</v>
      </c>
      <c r="E88" s="20">
        <v>8</v>
      </c>
      <c r="F88" s="20">
        <f t="shared" ref="F88:F90" si="29">SUM(D88:E88)</f>
        <v>22</v>
      </c>
      <c r="G88" s="20">
        <v>13</v>
      </c>
      <c r="H88" s="20">
        <v>6</v>
      </c>
      <c r="I88" s="20">
        <f t="shared" ref="I88:I90" si="30">SUM(G88:H88)</f>
        <v>19</v>
      </c>
      <c r="J88" s="20">
        <v>96</v>
      </c>
      <c r="K88" s="20">
        <v>41</v>
      </c>
      <c r="L88" s="20">
        <f t="shared" ref="L88:L90" si="31">SUM(J88:K88)</f>
        <v>137</v>
      </c>
      <c r="M88" s="20">
        <f t="shared" ref="M88:N90" si="32">SUM(G88,J88)</f>
        <v>109</v>
      </c>
      <c r="N88" s="20">
        <f t="shared" si="32"/>
        <v>47</v>
      </c>
      <c r="O88" s="20">
        <f t="shared" ref="O88:O90" si="33">SUM(M88:N88)</f>
        <v>156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8" t="s">
        <v>151</v>
      </c>
      <c r="B89" s="18" t="s">
        <v>122</v>
      </c>
      <c r="C89" s="27" t="s">
        <v>48</v>
      </c>
      <c r="D89" s="20">
        <v>28</v>
      </c>
      <c r="E89" s="20">
        <v>13</v>
      </c>
      <c r="F89" s="20">
        <f t="shared" si="29"/>
        <v>41</v>
      </c>
      <c r="G89" s="20">
        <v>27</v>
      </c>
      <c r="H89" s="20">
        <v>12</v>
      </c>
      <c r="I89" s="20">
        <f t="shared" si="30"/>
        <v>39</v>
      </c>
      <c r="J89" s="20">
        <v>211</v>
      </c>
      <c r="K89" s="20">
        <v>82</v>
      </c>
      <c r="L89" s="20">
        <f t="shared" si="31"/>
        <v>293</v>
      </c>
      <c r="M89" s="20">
        <f t="shared" si="32"/>
        <v>238</v>
      </c>
      <c r="N89" s="20">
        <f t="shared" si="32"/>
        <v>94</v>
      </c>
      <c r="O89" s="20">
        <f t="shared" si="33"/>
        <v>332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8" t="s">
        <v>49</v>
      </c>
      <c r="B90" s="18" t="s">
        <v>122</v>
      </c>
      <c r="C90" s="27" t="s">
        <v>48</v>
      </c>
      <c r="D90" s="20">
        <v>0</v>
      </c>
      <c r="E90" s="20">
        <v>0</v>
      </c>
      <c r="F90" s="20">
        <f t="shared" si="29"/>
        <v>0</v>
      </c>
      <c r="G90" s="20">
        <v>0</v>
      </c>
      <c r="H90" s="20">
        <v>0</v>
      </c>
      <c r="I90" s="20">
        <f t="shared" si="30"/>
        <v>0</v>
      </c>
      <c r="J90" s="20">
        <v>19</v>
      </c>
      <c r="K90" s="20">
        <v>22</v>
      </c>
      <c r="L90" s="20">
        <f t="shared" si="31"/>
        <v>41</v>
      </c>
      <c r="M90" s="20">
        <f t="shared" si="32"/>
        <v>19</v>
      </c>
      <c r="N90" s="20">
        <f t="shared" si="32"/>
        <v>22</v>
      </c>
      <c r="O90" s="20">
        <f t="shared" si="33"/>
        <v>41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54" t="s">
        <v>26</v>
      </c>
      <c r="B91" s="155"/>
      <c r="C91" s="156"/>
      <c r="D91" s="20">
        <f t="shared" ref="D91:O91" si="34">SUM(D88:D90)</f>
        <v>42</v>
      </c>
      <c r="E91" s="20">
        <f t="shared" si="34"/>
        <v>21</v>
      </c>
      <c r="F91" s="20">
        <f t="shared" si="34"/>
        <v>63</v>
      </c>
      <c r="G91" s="20">
        <f t="shared" si="34"/>
        <v>40</v>
      </c>
      <c r="H91" s="20">
        <f t="shared" si="34"/>
        <v>18</v>
      </c>
      <c r="I91" s="20">
        <f t="shared" si="34"/>
        <v>58</v>
      </c>
      <c r="J91" s="20">
        <f t="shared" si="34"/>
        <v>326</v>
      </c>
      <c r="K91" s="20">
        <f t="shared" si="34"/>
        <v>145</v>
      </c>
      <c r="L91" s="20">
        <f t="shared" si="34"/>
        <v>471</v>
      </c>
      <c r="M91" s="20">
        <f t="shared" si="34"/>
        <v>366</v>
      </c>
      <c r="N91" s="20">
        <f t="shared" si="34"/>
        <v>163</v>
      </c>
      <c r="O91" s="20">
        <f t="shared" si="34"/>
        <v>529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29"/>
      <c r="B92" s="29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96" t="s">
        <v>31</v>
      </c>
      <c r="B93" s="139"/>
      <c r="C93" s="140"/>
      <c r="D93" s="25">
        <f>SUM(D91)</f>
        <v>42</v>
      </c>
      <c r="E93" s="25">
        <f t="shared" ref="E93:O93" si="35">SUM(E91)</f>
        <v>21</v>
      </c>
      <c r="F93" s="25">
        <f t="shared" si="35"/>
        <v>63</v>
      </c>
      <c r="G93" s="25">
        <f t="shared" si="35"/>
        <v>40</v>
      </c>
      <c r="H93" s="25">
        <f t="shared" si="35"/>
        <v>18</v>
      </c>
      <c r="I93" s="25">
        <f t="shared" si="35"/>
        <v>58</v>
      </c>
      <c r="J93" s="25">
        <f t="shared" si="35"/>
        <v>326</v>
      </c>
      <c r="K93" s="25">
        <f t="shared" si="35"/>
        <v>145</v>
      </c>
      <c r="L93" s="25">
        <f t="shared" si="35"/>
        <v>471</v>
      </c>
      <c r="M93" s="25">
        <f t="shared" si="35"/>
        <v>366</v>
      </c>
      <c r="N93" s="25">
        <f t="shared" si="35"/>
        <v>163</v>
      </c>
      <c r="O93" s="160">
        <f t="shared" si="35"/>
        <v>529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29"/>
      <c r="B94" s="29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02" t="s">
        <v>52</v>
      </c>
      <c r="B95" s="134"/>
      <c r="C95" s="134"/>
      <c r="D95" s="134"/>
      <c r="E95" s="134"/>
      <c r="F95" s="135"/>
      <c r="G95" s="96" t="s">
        <v>10</v>
      </c>
      <c r="H95" s="97"/>
      <c r="I95" s="97"/>
      <c r="J95" s="97"/>
      <c r="K95" s="97"/>
      <c r="L95" s="97"/>
      <c r="M95" s="97"/>
      <c r="N95" s="97"/>
      <c r="O95" s="98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15" t="s">
        <v>11</v>
      </c>
      <c r="B96" s="103" t="s">
        <v>12</v>
      </c>
      <c r="C96" s="116" t="s">
        <v>13</v>
      </c>
      <c r="D96" s="96" t="s">
        <v>14</v>
      </c>
      <c r="E96" s="97"/>
      <c r="F96" s="98"/>
      <c r="G96" s="96" t="s">
        <v>15</v>
      </c>
      <c r="H96" s="97"/>
      <c r="I96" s="98"/>
      <c r="J96" s="96" t="s">
        <v>16</v>
      </c>
      <c r="K96" s="97"/>
      <c r="L96" s="98"/>
      <c r="M96" s="96" t="s">
        <v>17</v>
      </c>
      <c r="N96" s="97"/>
      <c r="O96" s="98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15" t="s">
        <v>18</v>
      </c>
      <c r="B97" s="104"/>
      <c r="C97" s="117"/>
      <c r="D97" s="25" t="s">
        <v>19</v>
      </c>
      <c r="E97" s="25" t="s">
        <v>20</v>
      </c>
      <c r="F97" s="25" t="s">
        <v>21</v>
      </c>
      <c r="G97" s="25" t="s">
        <v>19</v>
      </c>
      <c r="H97" s="25" t="s">
        <v>20</v>
      </c>
      <c r="I97" s="25" t="s">
        <v>21</v>
      </c>
      <c r="J97" s="25" t="s">
        <v>19</v>
      </c>
      <c r="K97" s="25" t="s">
        <v>20</v>
      </c>
      <c r="L97" s="25" t="s">
        <v>21</v>
      </c>
      <c r="M97" s="25" t="s">
        <v>19</v>
      </c>
      <c r="N97" s="25" t="s">
        <v>20</v>
      </c>
      <c r="O97" s="25" t="s">
        <v>21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18" t="s">
        <v>176</v>
      </c>
      <c r="B98" s="18" t="s">
        <v>123</v>
      </c>
      <c r="C98" s="43" t="s">
        <v>22</v>
      </c>
      <c r="D98" s="20">
        <v>3</v>
      </c>
      <c r="E98" s="20">
        <v>4</v>
      </c>
      <c r="F98" s="20">
        <f t="shared" ref="F98:F101" si="36">SUM(D98:E98)</f>
        <v>7</v>
      </c>
      <c r="G98" s="20">
        <v>0</v>
      </c>
      <c r="H98" s="20">
        <v>0</v>
      </c>
      <c r="I98" s="20">
        <f t="shared" ref="I98:I101" si="37">SUM(G98:H98)</f>
        <v>0</v>
      </c>
      <c r="J98" s="20">
        <v>21</v>
      </c>
      <c r="K98" s="20">
        <v>16</v>
      </c>
      <c r="L98" s="20">
        <f t="shared" ref="L98:L101" si="38">SUM(J98:K98)</f>
        <v>37</v>
      </c>
      <c r="M98" s="20">
        <f t="shared" ref="M98:N101" si="39">SUM(G98,J98)</f>
        <v>21</v>
      </c>
      <c r="N98" s="20">
        <f t="shared" si="39"/>
        <v>16</v>
      </c>
      <c r="O98" s="20">
        <f t="shared" ref="O98:O101" si="40">SUM(M98:N98)</f>
        <v>37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8" t="s">
        <v>177</v>
      </c>
      <c r="B99" s="18" t="s">
        <v>123</v>
      </c>
      <c r="C99" s="43" t="s">
        <v>22</v>
      </c>
      <c r="D99" s="20">
        <v>17</v>
      </c>
      <c r="E99" s="20">
        <v>20</v>
      </c>
      <c r="F99" s="20">
        <f t="shared" si="36"/>
        <v>37</v>
      </c>
      <c r="G99" s="20">
        <v>16</v>
      </c>
      <c r="H99" s="20">
        <v>17</v>
      </c>
      <c r="I99" s="20">
        <f t="shared" si="37"/>
        <v>33</v>
      </c>
      <c r="J99" s="20">
        <v>355</v>
      </c>
      <c r="K99" s="20">
        <v>328</v>
      </c>
      <c r="L99" s="20">
        <f t="shared" si="38"/>
        <v>683</v>
      </c>
      <c r="M99" s="20">
        <f t="shared" si="39"/>
        <v>371</v>
      </c>
      <c r="N99" s="20">
        <f t="shared" si="39"/>
        <v>345</v>
      </c>
      <c r="O99" s="20">
        <f t="shared" si="40"/>
        <v>716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8" t="s">
        <v>53</v>
      </c>
      <c r="B100" s="18" t="s">
        <v>123</v>
      </c>
      <c r="C100" s="43" t="s">
        <v>22</v>
      </c>
      <c r="D100" s="20">
        <v>5</v>
      </c>
      <c r="E100" s="20">
        <v>8</v>
      </c>
      <c r="F100" s="20">
        <f t="shared" si="36"/>
        <v>13</v>
      </c>
      <c r="G100" s="20">
        <v>7</v>
      </c>
      <c r="H100" s="20">
        <v>10</v>
      </c>
      <c r="I100" s="20">
        <f t="shared" si="37"/>
        <v>17</v>
      </c>
      <c r="J100" s="20">
        <v>42</v>
      </c>
      <c r="K100" s="20">
        <v>64</v>
      </c>
      <c r="L100" s="20">
        <f t="shared" si="38"/>
        <v>106</v>
      </c>
      <c r="M100" s="20">
        <f t="shared" si="39"/>
        <v>49</v>
      </c>
      <c r="N100" s="20">
        <f t="shared" si="39"/>
        <v>74</v>
      </c>
      <c r="O100" s="20">
        <f t="shared" si="40"/>
        <v>123</v>
      </c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x14ac:dyDescent="0.2">
      <c r="A101" s="18" t="s">
        <v>153</v>
      </c>
      <c r="B101" s="18" t="s">
        <v>123</v>
      </c>
      <c r="C101" s="43" t="s">
        <v>22</v>
      </c>
      <c r="D101" s="20">
        <v>0</v>
      </c>
      <c r="E101" s="20">
        <v>0</v>
      </c>
      <c r="F101" s="20">
        <f t="shared" si="36"/>
        <v>0</v>
      </c>
      <c r="G101" s="20">
        <v>63</v>
      </c>
      <c r="H101" s="20">
        <v>197</v>
      </c>
      <c r="I101" s="20">
        <f t="shared" si="37"/>
        <v>260</v>
      </c>
      <c r="J101" s="20">
        <v>406</v>
      </c>
      <c r="K101" s="20">
        <v>1063</v>
      </c>
      <c r="L101" s="20">
        <f t="shared" si="38"/>
        <v>1469</v>
      </c>
      <c r="M101" s="20">
        <f t="shared" si="39"/>
        <v>469</v>
      </c>
      <c r="N101" s="20">
        <f t="shared" si="39"/>
        <v>1260</v>
      </c>
      <c r="O101" s="20">
        <f t="shared" si="40"/>
        <v>1729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57" t="s">
        <v>26</v>
      </c>
      <c r="B102" s="158"/>
      <c r="C102" s="159"/>
      <c r="D102" s="47">
        <f t="shared" ref="D102:O102" si="41">SUM(D98:D101)</f>
        <v>25</v>
      </c>
      <c r="E102" s="47">
        <f t="shared" si="41"/>
        <v>32</v>
      </c>
      <c r="F102" s="47">
        <f t="shared" si="41"/>
        <v>57</v>
      </c>
      <c r="G102" s="47">
        <f t="shared" si="41"/>
        <v>86</v>
      </c>
      <c r="H102" s="47">
        <f t="shared" si="41"/>
        <v>224</v>
      </c>
      <c r="I102" s="47">
        <f t="shared" si="41"/>
        <v>310</v>
      </c>
      <c r="J102" s="47">
        <f t="shared" si="41"/>
        <v>824</v>
      </c>
      <c r="K102" s="47">
        <f t="shared" si="41"/>
        <v>1471</v>
      </c>
      <c r="L102" s="47">
        <f t="shared" si="41"/>
        <v>2295</v>
      </c>
      <c r="M102" s="47">
        <f t="shared" si="41"/>
        <v>910</v>
      </c>
      <c r="N102" s="47">
        <f t="shared" si="41"/>
        <v>1695</v>
      </c>
      <c r="O102" s="47">
        <f t="shared" si="41"/>
        <v>2605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21"/>
      <c r="B103" s="21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36" t="s">
        <v>31</v>
      </c>
      <c r="B104" s="137"/>
      <c r="C104" s="138"/>
      <c r="D104" s="51">
        <f>SUM(D102)</f>
        <v>25</v>
      </c>
      <c r="E104" s="51">
        <f t="shared" ref="E104:O104" si="42">SUM(E102)</f>
        <v>32</v>
      </c>
      <c r="F104" s="51">
        <f t="shared" si="42"/>
        <v>57</v>
      </c>
      <c r="G104" s="51">
        <f t="shared" si="42"/>
        <v>86</v>
      </c>
      <c r="H104" s="51">
        <f t="shared" si="42"/>
        <v>224</v>
      </c>
      <c r="I104" s="51">
        <f t="shared" si="42"/>
        <v>310</v>
      </c>
      <c r="J104" s="51">
        <f t="shared" si="42"/>
        <v>824</v>
      </c>
      <c r="K104" s="51">
        <f t="shared" si="42"/>
        <v>1471</v>
      </c>
      <c r="L104" s="51">
        <f t="shared" si="42"/>
        <v>2295</v>
      </c>
      <c r="M104" s="51">
        <f t="shared" si="42"/>
        <v>910</v>
      </c>
      <c r="N104" s="51">
        <f t="shared" si="42"/>
        <v>1695</v>
      </c>
      <c r="O104" s="51">
        <f t="shared" si="42"/>
        <v>2605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9" customHeight="1" x14ac:dyDescent="0.2">
      <c r="A105" s="29"/>
      <c r="B105" s="29"/>
      <c r="C105" s="30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02" t="s">
        <v>56</v>
      </c>
      <c r="B106" s="134"/>
      <c r="C106" s="134"/>
      <c r="D106" s="134"/>
      <c r="E106" s="134"/>
      <c r="F106" s="135"/>
      <c r="G106" s="96" t="s">
        <v>10</v>
      </c>
      <c r="H106" s="97"/>
      <c r="I106" s="97"/>
      <c r="J106" s="97"/>
      <c r="K106" s="97"/>
      <c r="L106" s="97"/>
      <c r="M106" s="97"/>
      <c r="N106" s="97"/>
      <c r="O106" s="98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5" t="s">
        <v>11</v>
      </c>
      <c r="B107" s="103" t="s">
        <v>12</v>
      </c>
      <c r="C107" s="116" t="s">
        <v>13</v>
      </c>
      <c r="D107" s="96" t="s">
        <v>14</v>
      </c>
      <c r="E107" s="97"/>
      <c r="F107" s="98"/>
      <c r="G107" s="96" t="s">
        <v>15</v>
      </c>
      <c r="H107" s="97"/>
      <c r="I107" s="98"/>
      <c r="J107" s="96" t="s">
        <v>16</v>
      </c>
      <c r="K107" s="97"/>
      <c r="L107" s="98"/>
      <c r="M107" s="96" t="s">
        <v>17</v>
      </c>
      <c r="N107" s="97"/>
      <c r="O107" s="98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x14ac:dyDescent="0.2">
      <c r="A108" s="15" t="s">
        <v>18</v>
      </c>
      <c r="B108" s="104"/>
      <c r="C108" s="117"/>
      <c r="D108" s="25" t="s">
        <v>19</v>
      </c>
      <c r="E108" s="25" t="s">
        <v>20</v>
      </c>
      <c r="F108" s="25" t="s">
        <v>21</v>
      </c>
      <c r="G108" s="25" t="s">
        <v>19</v>
      </c>
      <c r="H108" s="25" t="s">
        <v>20</v>
      </c>
      <c r="I108" s="25" t="s">
        <v>21</v>
      </c>
      <c r="J108" s="25" t="s">
        <v>19</v>
      </c>
      <c r="K108" s="25" t="s">
        <v>20</v>
      </c>
      <c r="L108" s="25" t="s">
        <v>21</v>
      </c>
      <c r="M108" s="25" t="s">
        <v>19</v>
      </c>
      <c r="N108" s="25" t="s">
        <v>20</v>
      </c>
      <c r="O108" s="25" t="s">
        <v>21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8" t="s">
        <v>138</v>
      </c>
      <c r="B109" s="18" t="s">
        <v>124</v>
      </c>
      <c r="C109" s="27" t="s">
        <v>34</v>
      </c>
      <c r="D109" s="20">
        <v>3</v>
      </c>
      <c r="E109" s="20">
        <v>7</v>
      </c>
      <c r="F109" s="20">
        <f t="shared" ref="F109:F110" si="43">SUM(D109:E109)</f>
        <v>10</v>
      </c>
      <c r="G109" s="20">
        <v>3</v>
      </c>
      <c r="H109" s="20">
        <v>6</v>
      </c>
      <c r="I109" s="20">
        <f t="shared" ref="I109:I110" si="44">SUM(G109:H109)</f>
        <v>9</v>
      </c>
      <c r="J109" s="20">
        <v>40</v>
      </c>
      <c r="K109" s="20">
        <v>65</v>
      </c>
      <c r="L109" s="20">
        <f t="shared" ref="L109:L110" si="45">SUM(J109:K109)</f>
        <v>105</v>
      </c>
      <c r="M109" s="20">
        <f t="shared" ref="M109:N110" si="46">SUM(G109,J109)</f>
        <v>43</v>
      </c>
      <c r="N109" s="20">
        <f t="shared" si="46"/>
        <v>71</v>
      </c>
      <c r="O109" s="20">
        <f t="shared" ref="O109:O110" si="47">SUM(M109:N109)</f>
        <v>114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8" t="s">
        <v>139</v>
      </c>
      <c r="B110" s="18" t="s">
        <v>124</v>
      </c>
      <c r="C110" s="43" t="s">
        <v>34</v>
      </c>
      <c r="D110" s="20">
        <v>0</v>
      </c>
      <c r="E110" s="20">
        <v>0</v>
      </c>
      <c r="F110" s="20">
        <f t="shared" si="43"/>
        <v>0</v>
      </c>
      <c r="G110" s="20">
        <v>1</v>
      </c>
      <c r="H110" s="20">
        <v>0</v>
      </c>
      <c r="I110" s="20">
        <f t="shared" si="44"/>
        <v>1</v>
      </c>
      <c r="J110" s="20">
        <v>81</v>
      </c>
      <c r="K110" s="20">
        <v>99</v>
      </c>
      <c r="L110" s="20">
        <f t="shared" si="45"/>
        <v>180</v>
      </c>
      <c r="M110" s="20">
        <f t="shared" si="46"/>
        <v>82</v>
      </c>
      <c r="N110" s="20">
        <f t="shared" si="46"/>
        <v>99</v>
      </c>
      <c r="O110" s="20">
        <f t="shared" si="47"/>
        <v>181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99" t="s">
        <v>31</v>
      </c>
      <c r="B111" s="132"/>
      <c r="C111" s="133"/>
      <c r="D111" s="25">
        <f t="shared" ref="D111:O111" si="48">SUM(D109:D110)</f>
        <v>3</v>
      </c>
      <c r="E111" s="25">
        <f t="shared" si="48"/>
        <v>7</v>
      </c>
      <c r="F111" s="25">
        <f t="shared" si="48"/>
        <v>10</v>
      </c>
      <c r="G111" s="25">
        <f t="shared" si="48"/>
        <v>4</v>
      </c>
      <c r="H111" s="25">
        <f t="shared" si="48"/>
        <v>6</v>
      </c>
      <c r="I111" s="25">
        <f t="shared" si="48"/>
        <v>10</v>
      </c>
      <c r="J111" s="25">
        <f t="shared" si="48"/>
        <v>121</v>
      </c>
      <c r="K111" s="25">
        <f t="shared" si="48"/>
        <v>164</v>
      </c>
      <c r="L111" s="25">
        <f t="shared" si="48"/>
        <v>285</v>
      </c>
      <c r="M111" s="25">
        <f t="shared" si="48"/>
        <v>125</v>
      </c>
      <c r="N111" s="25">
        <f t="shared" si="48"/>
        <v>170</v>
      </c>
      <c r="O111" s="25">
        <f t="shared" si="48"/>
        <v>295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8.25" customHeight="1" x14ac:dyDescent="0.2">
      <c r="A112" s="29"/>
      <c r="B112" s="29"/>
      <c r="C112" s="30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02" t="s">
        <v>57</v>
      </c>
      <c r="B113" s="134"/>
      <c r="C113" s="134"/>
      <c r="D113" s="134"/>
      <c r="E113" s="134"/>
      <c r="F113" s="135"/>
      <c r="G113" s="96" t="s">
        <v>10</v>
      </c>
      <c r="H113" s="97"/>
      <c r="I113" s="97"/>
      <c r="J113" s="97"/>
      <c r="K113" s="97"/>
      <c r="L113" s="97"/>
      <c r="M113" s="97"/>
      <c r="N113" s="97"/>
      <c r="O113" s="98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5" t="s">
        <v>11</v>
      </c>
      <c r="B114" s="103" t="s">
        <v>12</v>
      </c>
      <c r="C114" s="116" t="s">
        <v>13</v>
      </c>
      <c r="D114" s="96" t="s">
        <v>14</v>
      </c>
      <c r="E114" s="97"/>
      <c r="F114" s="98"/>
      <c r="G114" s="96" t="s">
        <v>15</v>
      </c>
      <c r="H114" s="97"/>
      <c r="I114" s="98"/>
      <c r="J114" s="96" t="s">
        <v>16</v>
      </c>
      <c r="K114" s="97"/>
      <c r="L114" s="98"/>
      <c r="M114" s="96" t="s">
        <v>17</v>
      </c>
      <c r="N114" s="97"/>
      <c r="O114" s="98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5" t="s">
        <v>18</v>
      </c>
      <c r="B115" s="104"/>
      <c r="C115" s="117"/>
      <c r="D115" s="25" t="s">
        <v>19</v>
      </c>
      <c r="E115" s="25" t="s">
        <v>20</v>
      </c>
      <c r="F115" s="25" t="s">
        <v>21</v>
      </c>
      <c r="G115" s="25" t="s">
        <v>19</v>
      </c>
      <c r="H115" s="25" t="s">
        <v>20</v>
      </c>
      <c r="I115" s="25" t="s">
        <v>21</v>
      </c>
      <c r="J115" s="25" t="s">
        <v>19</v>
      </c>
      <c r="K115" s="25" t="s">
        <v>20</v>
      </c>
      <c r="L115" s="25" t="s">
        <v>21</v>
      </c>
      <c r="M115" s="25" t="s">
        <v>19</v>
      </c>
      <c r="N115" s="25" t="s">
        <v>20</v>
      </c>
      <c r="O115" s="25" t="s">
        <v>21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8" t="s">
        <v>138</v>
      </c>
      <c r="B116" s="18" t="s">
        <v>125</v>
      </c>
      <c r="C116" s="43" t="s">
        <v>58</v>
      </c>
      <c r="D116" s="20">
        <v>4</v>
      </c>
      <c r="E116" s="20">
        <v>5</v>
      </c>
      <c r="F116" s="20">
        <f t="shared" ref="F116:F117" si="49">SUM(D116:E116)</f>
        <v>9</v>
      </c>
      <c r="G116" s="20">
        <v>3</v>
      </c>
      <c r="H116" s="20">
        <v>5</v>
      </c>
      <c r="I116" s="20">
        <f t="shared" ref="I116:I117" si="50">SUM(G116:H116)</f>
        <v>8</v>
      </c>
      <c r="J116" s="20">
        <v>87</v>
      </c>
      <c r="K116" s="20">
        <v>133</v>
      </c>
      <c r="L116" s="20">
        <f t="shared" ref="L116:L117" si="51">SUM(J116:K116)</f>
        <v>220</v>
      </c>
      <c r="M116" s="20">
        <f t="shared" ref="M116:N117" si="52">SUM(G116,J116)</f>
        <v>90</v>
      </c>
      <c r="N116" s="20">
        <f t="shared" si="52"/>
        <v>138</v>
      </c>
      <c r="O116" s="20">
        <f t="shared" ref="O116:O117" si="53">SUM(M116:N116)</f>
        <v>228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8" t="s">
        <v>139</v>
      </c>
      <c r="B117" s="18" t="s">
        <v>125</v>
      </c>
      <c r="C117" s="43" t="s">
        <v>59</v>
      </c>
      <c r="D117" s="20">
        <v>9</v>
      </c>
      <c r="E117" s="20">
        <v>6</v>
      </c>
      <c r="F117" s="20">
        <f t="shared" si="49"/>
        <v>15</v>
      </c>
      <c r="G117" s="20">
        <v>7</v>
      </c>
      <c r="H117" s="20">
        <v>6</v>
      </c>
      <c r="I117" s="20">
        <f t="shared" si="50"/>
        <v>13</v>
      </c>
      <c r="J117" s="20">
        <v>151</v>
      </c>
      <c r="K117" s="20">
        <v>193</v>
      </c>
      <c r="L117" s="20">
        <f t="shared" si="51"/>
        <v>344</v>
      </c>
      <c r="M117" s="20">
        <f t="shared" si="52"/>
        <v>158</v>
      </c>
      <c r="N117" s="20">
        <f t="shared" si="52"/>
        <v>199</v>
      </c>
      <c r="O117" s="20">
        <f t="shared" si="53"/>
        <v>357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99" t="s">
        <v>26</v>
      </c>
      <c r="B118" s="132"/>
      <c r="C118" s="133"/>
      <c r="D118" s="20">
        <f t="shared" ref="D118:O118" si="54">SUM(D116:D117)</f>
        <v>13</v>
      </c>
      <c r="E118" s="20">
        <f t="shared" si="54"/>
        <v>11</v>
      </c>
      <c r="F118" s="20">
        <f t="shared" si="54"/>
        <v>24</v>
      </c>
      <c r="G118" s="20">
        <f t="shared" si="54"/>
        <v>10</v>
      </c>
      <c r="H118" s="20">
        <f t="shared" si="54"/>
        <v>11</v>
      </c>
      <c r="I118" s="20">
        <f t="shared" si="54"/>
        <v>21</v>
      </c>
      <c r="J118" s="20">
        <f t="shared" si="54"/>
        <v>238</v>
      </c>
      <c r="K118" s="20">
        <f t="shared" si="54"/>
        <v>326</v>
      </c>
      <c r="L118" s="20">
        <f t="shared" si="54"/>
        <v>564</v>
      </c>
      <c r="M118" s="20">
        <f t="shared" si="54"/>
        <v>248</v>
      </c>
      <c r="N118" s="20">
        <f t="shared" si="54"/>
        <v>337</v>
      </c>
      <c r="O118" s="20">
        <f t="shared" si="54"/>
        <v>585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9.75" customHeight="1" x14ac:dyDescent="0.2">
      <c r="A119" s="22"/>
      <c r="B119" s="28"/>
      <c r="C119" s="28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" customHeight="1" x14ac:dyDescent="0.2">
      <c r="A120" s="96" t="s">
        <v>31</v>
      </c>
      <c r="B120" s="139"/>
      <c r="C120" s="140"/>
      <c r="D120" s="25">
        <f>D118</f>
        <v>13</v>
      </c>
      <c r="E120" s="25">
        <f t="shared" ref="E120:O120" si="55">E118</f>
        <v>11</v>
      </c>
      <c r="F120" s="25">
        <f t="shared" si="55"/>
        <v>24</v>
      </c>
      <c r="G120" s="25">
        <f t="shared" si="55"/>
        <v>10</v>
      </c>
      <c r="H120" s="25">
        <f>H118</f>
        <v>11</v>
      </c>
      <c r="I120" s="25">
        <f t="shared" si="55"/>
        <v>21</v>
      </c>
      <c r="J120" s="25">
        <f t="shared" si="55"/>
        <v>238</v>
      </c>
      <c r="K120" s="25">
        <f t="shared" si="55"/>
        <v>326</v>
      </c>
      <c r="L120" s="25">
        <f>L118</f>
        <v>564</v>
      </c>
      <c r="M120" s="25">
        <f t="shared" si="55"/>
        <v>248</v>
      </c>
      <c r="N120" s="25">
        <f t="shared" si="55"/>
        <v>337</v>
      </c>
      <c r="O120" s="25">
        <f t="shared" si="55"/>
        <v>585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8.25" customHeight="1" x14ac:dyDescent="0.2">
      <c r="A121" s="29"/>
      <c r="B121" s="2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02" t="s">
        <v>60</v>
      </c>
      <c r="B122" s="134"/>
      <c r="C122" s="134"/>
      <c r="D122" s="134"/>
      <c r="E122" s="134"/>
      <c r="F122" s="135"/>
      <c r="G122" s="96" t="s">
        <v>10</v>
      </c>
      <c r="H122" s="97"/>
      <c r="I122" s="97"/>
      <c r="J122" s="97"/>
      <c r="K122" s="97"/>
      <c r="L122" s="97"/>
      <c r="M122" s="97"/>
      <c r="N122" s="97"/>
      <c r="O122" s="9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5" t="s">
        <v>11</v>
      </c>
      <c r="B123" s="103" t="s">
        <v>12</v>
      </c>
      <c r="C123" s="116" t="s">
        <v>13</v>
      </c>
      <c r="D123" s="96" t="s">
        <v>14</v>
      </c>
      <c r="E123" s="97"/>
      <c r="F123" s="98"/>
      <c r="G123" s="96" t="s">
        <v>15</v>
      </c>
      <c r="H123" s="97"/>
      <c r="I123" s="98"/>
      <c r="J123" s="96" t="s">
        <v>16</v>
      </c>
      <c r="K123" s="97"/>
      <c r="L123" s="98"/>
      <c r="M123" s="96" t="s">
        <v>17</v>
      </c>
      <c r="N123" s="97"/>
      <c r="O123" s="98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5" t="s">
        <v>18</v>
      </c>
      <c r="B124" s="104"/>
      <c r="C124" s="117"/>
      <c r="D124" s="25" t="s">
        <v>19</v>
      </c>
      <c r="E124" s="25" t="s">
        <v>20</v>
      </c>
      <c r="F124" s="25" t="s">
        <v>21</v>
      </c>
      <c r="G124" s="25" t="s">
        <v>19</v>
      </c>
      <c r="H124" s="25" t="s">
        <v>20</v>
      </c>
      <c r="I124" s="25" t="s">
        <v>21</v>
      </c>
      <c r="J124" s="25" t="s">
        <v>19</v>
      </c>
      <c r="K124" s="25" t="s">
        <v>20</v>
      </c>
      <c r="L124" s="25" t="s">
        <v>21</v>
      </c>
      <c r="M124" s="25" t="s">
        <v>19</v>
      </c>
      <c r="N124" s="25" t="s">
        <v>20</v>
      </c>
      <c r="O124" s="25" t="s">
        <v>21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8" t="s">
        <v>138</v>
      </c>
      <c r="B125" s="18" t="s">
        <v>126</v>
      </c>
      <c r="C125" s="27" t="s">
        <v>61</v>
      </c>
      <c r="D125" s="20">
        <v>5</v>
      </c>
      <c r="E125" s="20">
        <v>10</v>
      </c>
      <c r="F125" s="20">
        <f t="shared" ref="F125:F132" si="56">SUM(D125:E125)</f>
        <v>15</v>
      </c>
      <c r="G125" s="20">
        <v>3</v>
      </c>
      <c r="H125" s="20">
        <v>10</v>
      </c>
      <c r="I125" s="20">
        <f t="shared" ref="I125:I132" si="57">SUM(G125:H125)</f>
        <v>13</v>
      </c>
      <c r="J125" s="20">
        <v>57</v>
      </c>
      <c r="K125" s="20">
        <v>63</v>
      </c>
      <c r="L125" s="20">
        <f t="shared" ref="L125:L132" si="58">SUM(J125:K125)</f>
        <v>120</v>
      </c>
      <c r="M125" s="20">
        <f t="shared" ref="M125:N132" si="59">SUM(G125,J125)</f>
        <v>60</v>
      </c>
      <c r="N125" s="20">
        <f t="shared" si="59"/>
        <v>73</v>
      </c>
      <c r="O125" s="20">
        <f t="shared" ref="O125:O132" si="60">SUM(M125:N125)</f>
        <v>133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8" t="s">
        <v>139</v>
      </c>
      <c r="B126" s="18" t="s">
        <v>126</v>
      </c>
      <c r="C126" s="27" t="s">
        <v>61</v>
      </c>
      <c r="D126" s="20">
        <v>0</v>
      </c>
      <c r="E126" s="20">
        <v>0</v>
      </c>
      <c r="F126" s="20">
        <f t="shared" si="56"/>
        <v>0</v>
      </c>
      <c r="G126" s="20">
        <v>0</v>
      </c>
      <c r="H126" s="20">
        <v>0</v>
      </c>
      <c r="I126" s="20">
        <f t="shared" si="57"/>
        <v>0</v>
      </c>
      <c r="J126" s="20">
        <v>24</v>
      </c>
      <c r="K126" s="20">
        <v>41</v>
      </c>
      <c r="L126" s="20">
        <f t="shared" si="58"/>
        <v>65</v>
      </c>
      <c r="M126" s="20">
        <f t="shared" si="59"/>
        <v>24</v>
      </c>
      <c r="N126" s="20">
        <f t="shared" si="59"/>
        <v>41</v>
      </c>
      <c r="O126" s="20">
        <f t="shared" si="60"/>
        <v>65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2.5" x14ac:dyDescent="0.2">
      <c r="A127" s="18" t="s">
        <v>179</v>
      </c>
      <c r="B127" s="18" t="s">
        <v>127</v>
      </c>
      <c r="C127" s="27" t="s">
        <v>61</v>
      </c>
      <c r="D127" s="20">
        <v>6</v>
      </c>
      <c r="E127" s="20">
        <v>6</v>
      </c>
      <c r="F127" s="20">
        <f t="shared" si="56"/>
        <v>12</v>
      </c>
      <c r="G127" s="20">
        <v>6</v>
      </c>
      <c r="H127" s="20">
        <v>6</v>
      </c>
      <c r="I127" s="20">
        <f t="shared" si="57"/>
        <v>12</v>
      </c>
      <c r="J127" s="20">
        <v>95</v>
      </c>
      <c r="K127" s="20">
        <v>68</v>
      </c>
      <c r="L127" s="20">
        <f t="shared" si="58"/>
        <v>163</v>
      </c>
      <c r="M127" s="20">
        <f t="shared" si="59"/>
        <v>101</v>
      </c>
      <c r="N127" s="20">
        <f t="shared" si="59"/>
        <v>74</v>
      </c>
      <c r="O127" s="20">
        <f t="shared" si="60"/>
        <v>175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s="45" customFormat="1" x14ac:dyDescent="0.2">
      <c r="A128" s="18" t="s">
        <v>138</v>
      </c>
      <c r="B128" s="18" t="s">
        <v>128</v>
      </c>
      <c r="C128" s="27" t="s">
        <v>62</v>
      </c>
      <c r="D128" s="20">
        <v>14</v>
      </c>
      <c r="E128" s="20">
        <v>6</v>
      </c>
      <c r="F128" s="20">
        <f t="shared" si="56"/>
        <v>20</v>
      </c>
      <c r="G128" s="20">
        <v>12</v>
      </c>
      <c r="H128" s="20">
        <v>6</v>
      </c>
      <c r="I128" s="20">
        <f t="shared" si="57"/>
        <v>18</v>
      </c>
      <c r="J128" s="20">
        <v>75</v>
      </c>
      <c r="K128" s="20">
        <v>73</v>
      </c>
      <c r="L128" s="20">
        <f t="shared" si="58"/>
        <v>148</v>
      </c>
      <c r="M128" s="20">
        <f t="shared" si="59"/>
        <v>87</v>
      </c>
      <c r="N128" s="20">
        <f t="shared" si="59"/>
        <v>79</v>
      </c>
      <c r="O128" s="20">
        <f t="shared" si="60"/>
        <v>166</v>
      </c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x14ac:dyDescent="0.2">
      <c r="A129" s="18" t="s">
        <v>139</v>
      </c>
      <c r="B129" s="18" t="s">
        <v>128</v>
      </c>
      <c r="C129" s="27" t="s">
        <v>62</v>
      </c>
      <c r="D129" s="20">
        <v>5</v>
      </c>
      <c r="E129" s="20">
        <v>7</v>
      </c>
      <c r="F129" s="20">
        <f t="shared" si="56"/>
        <v>12</v>
      </c>
      <c r="G129" s="20">
        <v>5</v>
      </c>
      <c r="H129" s="20">
        <v>6</v>
      </c>
      <c r="I129" s="20">
        <f t="shared" si="57"/>
        <v>11</v>
      </c>
      <c r="J129" s="20">
        <v>53</v>
      </c>
      <c r="K129" s="20">
        <v>68</v>
      </c>
      <c r="L129" s="20">
        <f t="shared" si="58"/>
        <v>121</v>
      </c>
      <c r="M129" s="20">
        <f t="shared" si="59"/>
        <v>58</v>
      </c>
      <c r="N129" s="20">
        <f t="shared" si="59"/>
        <v>74</v>
      </c>
      <c r="O129" s="20">
        <f t="shared" si="60"/>
        <v>132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8" t="s">
        <v>158</v>
      </c>
      <c r="B130" s="18" t="s">
        <v>128</v>
      </c>
      <c r="C130" s="27" t="s">
        <v>62</v>
      </c>
      <c r="D130" s="20">
        <v>0</v>
      </c>
      <c r="E130" s="20">
        <v>0</v>
      </c>
      <c r="F130" s="20">
        <f t="shared" si="56"/>
        <v>0</v>
      </c>
      <c r="G130" s="20">
        <v>0</v>
      </c>
      <c r="H130" s="20">
        <v>0</v>
      </c>
      <c r="I130" s="20">
        <f t="shared" si="57"/>
        <v>0</v>
      </c>
      <c r="J130" s="20">
        <v>3</v>
      </c>
      <c r="K130" s="20">
        <v>6</v>
      </c>
      <c r="L130" s="20">
        <f t="shared" si="58"/>
        <v>9</v>
      </c>
      <c r="M130" s="20">
        <f t="shared" si="59"/>
        <v>3</v>
      </c>
      <c r="N130" s="20">
        <f t="shared" si="59"/>
        <v>6</v>
      </c>
      <c r="O130" s="20">
        <f t="shared" si="60"/>
        <v>9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8" t="s">
        <v>153</v>
      </c>
      <c r="B131" s="18" t="s">
        <v>129</v>
      </c>
      <c r="C131" s="27" t="s">
        <v>63</v>
      </c>
      <c r="D131" s="20">
        <v>6</v>
      </c>
      <c r="E131" s="20">
        <v>11</v>
      </c>
      <c r="F131" s="20">
        <f t="shared" si="56"/>
        <v>17</v>
      </c>
      <c r="G131" s="20">
        <v>6</v>
      </c>
      <c r="H131" s="20">
        <v>12</v>
      </c>
      <c r="I131" s="20">
        <f t="shared" si="57"/>
        <v>18</v>
      </c>
      <c r="J131" s="20">
        <v>74</v>
      </c>
      <c r="K131" s="20">
        <v>126</v>
      </c>
      <c r="L131" s="20">
        <f t="shared" si="58"/>
        <v>200</v>
      </c>
      <c r="M131" s="20">
        <f t="shared" si="59"/>
        <v>80</v>
      </c>
      <c r="N131" s="20">
        <f t="shared" si="59"/>
        <v>138</v>
      </c>
      <c r="O131" s="20">
        <f t="shared" si="60"/>
        <v>218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8" t="s">
        <v>64</v>
      </c>
      <c r="B132" s="18" t="s">
        <v>129</v>
      </c>
      <c r="C132" s="27" t="s">
        <v>63</v>
      </c>
      <c r="D132" s="20">
        <v>0</v>
      </c>
      <c r="E132" s="20">
        <v>4</v>
      </c>
      <c r="F132" s="20">
        <f t="shared" si="56"/>
        <v>4</v>
      </c>
      <c r="G132" s="20">
        <v>0</v>
      </c>
      <c r="H132" s="20">
        <v>0</v>
      </c>
      <c r="I132" s="20">
        <f t="shared" si="57"/>
        <v>0</v>
      </c>
      <c r="J132" s="20">
        <v>3</v>
      </c>
      <c r="K132" s="20">
        <v>41</v>
      </c>
      <c r="L132" s="20">
        <f t="shared" si="58"/>
        <v>44</v>
      </c>
      <c r="M132" s="20">
        <f t="shared" si="59"/>
        <v>3</v>
      </c>
      <c r="N132" s="20">
        <f t="shared" si="59"/>
        <v>41</v>
      </c>
      <c r="O132" s="20">
        <f t="shared" si="60"/>
        <v>44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 x14ac:dyDescent="0.2">
      <c r="A133" s="96" t="s">
        <v>31</v>
      </c>
      <c r="B133" s="139"/>
      <c r="C133" s="140"/>
      <c r="D133" s="25">
        <f t="shared" ref="D133:O133" si="61">SUM(D125:D132)</f>
        <v>36</v>
      </c>
      <c r="E133" s="25">
        <f t="shared" si="61"/>
        <v>44</v>
      </c>
      <c r="F133" s="25">
        <f t="shared" si="61"/>
        <v>80</v>
      </c>
      <c r="G133" s="25">
        <f t="shared" si="61"/>
        <v>32</v>
      </c>
      <c r="H133" s="25">
        <f t="shared" si="61"/>
        <v>40</v>
      </c>
      <c r="I133" s="25">
        <f t="shared" si="61"/>
        <v>72</v>
      </c>
      <c r="J133" s="25">
        <f t="shared" si="61"/>
        <v>384</v>
      </c>
      <c r="K133" s="25">
        <f t="shared" si="61"/>
        <v>486</v>
      </c>
      <c r="L133" s="25">
        <f t="shared" si="61"/>
        <v>870</v>
      </c>
      <c r="M133" s="25">
        <f t="shared" si="61"/>
        <v>416</v>
      </c>
      <c r="N133" s="25">
        <f t="shared" si="61"/>
        <v>526</v>
      </c>
      <c r="O133" s="25">
        <f t="shared" si="61"/>
        <v>942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6" customHeight="1" x14ac:dyDescent="0.2">
      <c r="A134" s="29"/>
      <c r="B134" s="29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02" t="s">
        <v>86</v>
      </c>
      <c r="B135" s="134"/>
      <c r="C135" s="134"/>
      <c r="D135" s="134"/>
      <c r="E135" s="134"/>
      <c r="F135" s="135"/>
      <c r="G135" s="96" t="s">
        <v>10</v>
      </c>
      <c r="H135" s="97"/>
      <c r="I135" s="97"/>
      <c r="J135" s="97"/>
      <c r="K135" s="97"/>
      <c r="L135" s="97"/>
      <c r="M135" s="97"/>
      <c r="N135" s="97"/>
      <c r="O135" s="9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5" t="s">
        <v>11</v>
      </c>
      <c r="B136" s="103" t="s">
        <v>12</v>
      </c>
      <c r="C136" s="116" t="s">
        <v>13</v>
      </c>
      <c r="D136" s="96" t="s">
        <v>14</v>
      </c>
      <c r="E136" s="97"/>
      <c r="F136" s="98"/>
      <c r="G136" s="96" t="s">
        <v>15</v>
      </c>
      <c r="H136" s="97"/>
      <c r="I136" s="98"/>
      <c r="J136" s="96" t="s">
        <v>16</v>
      </c>
      <c r="K136" s="97"/>
      <c r="L136" s="98"/>
      <c r="M136" s="96" t="s">
        <v>17</v>
      </c>
      <c r="N136" s="97"/>
      <c r="O136" s="9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5" t="s">
        <v>18</v>
      </c>
      <c r="B137" s="104"/>
      <c r="C137" s="117"/>
      <c r="D137" s="25" t="s">
        <v>19</v>
      </c>
      <c r="E137" s="25" t="s">
        <v>20</v>
      </c>
      <c r="F137" s="25" t="s">
        <v>21</v>
      </c>
      <c r="G137" s="25" t="s">
        <v>19</v>
      </c>
      <c r="H137" s="25" t="s">
        <v>20</v>
      </c>
      <c r="I137" s="25" t="s">
        <v>21</v>
      </c>
      <c r="J137" s="25" t="s">
        <v>19</v>
      </c>
      <c r="K137" s="25" t="s">
        <v>20</v>
      </c>
      <c r="L137" s="25" t="s">
        <v>21</v>
      </c>
      <c r="M137" s="25" t="s">
        <v>19</v>
      </c>
      <c r="N137" s="25" t="s">
        <v>20</v>
      </c>
      <c r="O137" s="25" t="s">
        <v>21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8" t="s">
        <v>151</v>
      </c>
      <c r="B138" s="18" t="s">
        <v>130</v>
      </c>
      <c r="C138" s="27" t="s">
        <v>65</v>
      </c>
      <c r="D138" s="20">
        <v>0</v>
      </c>
      <c r="E138" s="20">
        <v>0</v>
      </c>
      <c r="F138" s="20">
        <f t="shared" ref="F138:F139" si="62">SUM(D138:E138)</f>
        <v>0</v>
      </c>
      <c r="G138" s="20">
        <v>0</v>
      </c>
      <c r="H138" s="20">
        <v>0</v>
      </c>
      <c r="I138" s="20">
        <f t="shared" ref="I138:I139" si="63">SUM(G138:H138)</f>
        <v>0</v>
      </c>
      <c r="J138" s="20">
        <v>26</v>
      </c>
      <c r="K138" s="20">
        <v>25</v>
      </c>
      <c r="L138" s="20">
        <f t="shared" ref="L138:L139" si="64">SUM(J138:K138)</f>
        <v>51</v>
      </c>
      <c r="M138" s="20">
        <f t="shared" ref="M138:N139" si="65">SUM(G138,J138)</f>
        <v>26</v>
      </c>
      <c r="N138" s="20">
        <f t="shared" si="65"/>
        <v>25</v>
      </c>
      <c r="O138" s="20">
        <f t="shared" ref="O138:O139" si="66">SUM(M138:N138)</f>
        <v>51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8" t="s">
        <v>33</v>
      </c>
      <c r="B139" s="18" t="s">
        <v>130</v>
      </c>
      <c r="C139" s="27" t="s">
        <v>65</v>
      </c>
      <c r="D139" s="20">
        <v>22</v>
      </c>
      <c r="E139" s="20">
        <v>17</v>
      </c>
      <c r="F139" s="20">
        <f t="shared" si="62"/>
        <v>39</v>
      </c>
      <c r="G139" s="20">
        <v>22</v>
      </c>
      <c r="H139" s="20">
        <v>12</v>
      </c>
      <c r="I139" s="20">
        <f t="shared" si="63"/>
        <v>34</v>
      </c>
      <c r="J139" s="20">
        <v>92</v>
      </c>
      <c r="K139" s="20">
        <v>63</v>
      </c>
      <c r="L139" s="20">
        <f t="shared" si="64"/>
        <v>155</v>
      </c>
      <c r="M139" s="20">
        <f t="shared" si="65"/>
        <v>114</v>
      </c>
      <c r="N139" s="20">
        <f t="shared" si="65"/>
        <v>75</v>
      </c>
      <c r="O139" s="20">
        <f t="shared" si="66"/>
        <v>189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 x14ac:dyDescent="0.2">
      <c r="A140" s="96" t="s">
        <v>31</v>
      </c>
      <c r="B140" s="139"/>
      <c r="C140" s="140"/>
      <c r="D140" s="25">
        <f t="shared" ref="D140:O140" si="67">SUM(D138:D139)</f>
        <v>22</v>
      </c>
      <c r="E140" s="25">
        <f t="shared" si="67"/>
        <v>17</v>
      </c>
      <c r="F140" s="25">
        <f t="shared" si="67"/>
        <v>39</v>
      </c>
      <c r="G140" s="25">
        <f t="shared" si="67"/>
        <v>22</v>
      </c>
      <c r="H140" s="25">
        <f t="shared" si="67"/>
        <v>12</v>
      </c>
      <c r="I140" s="25">
        <f t="shared" si="67"/>
        <v>34</v>
      </c>
      <c r="J140" s="25">
        <f t="shared" si="67"/>
        <v>118</v>
      </c>
      <c r="K140" s="25">
        <f t="shared" si="67"/>
        <v>88</v>
      </c>
      <c r="L140" s="25">
        <f t="shared" si="67"/>
        <v>206</v>
      </c>
      <c r="M140" s="25">
        <f t="shared" si="67"/>
        <v>140</v>
      </c>
      <c r="N140" s="25">
        <f t="shared" si="67"/>
        <v>100</v>
      </c>
      <c r="O140" s="25">
        <f t="shared" si="67"/>
        <v>240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8.25" customHeight="1" x14ac:dyDescent="0.2">
      <c r="A141" s="29"/>
      <c r="B141" s="29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02" t="s">
        <v>87</v>
      </c>
      <c r="B142" s="134"/>
      <c r="C142" s="134"/>
      <c r="D142" s="134"/>
      <c r="E142" s="134"/>
      <c r="F142" s="135"/>
      <c r="G142" s="96" t="s">
        <v>10</v>
      </c>
      <c r="H142" s="97"/>
      <c r="I142" s="97"/>
      <c r="J142" s="97"/>
      <c r="K142" s="97"/>
      <c r="L142" s="97"/>
      <c r="M142" s="97"/>
      <c r="N142" s="97"/>
      <c r="O142" s="98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5" t="s">
        <v>11</v>
      </c>
      <c r="B143" s="103" t="s">
        <v>12</v>
      </c>
      <c r="C143" s="116" t="s">
        <v>13</v>
      </c>
      <c r="D143" s="96" t="s">
        <v>14</v>
      </c>
      <c r="E143" s="97"/>
      <c r="F143" s="98"/>
      <c r="G143" s="96" t="s">
        <v>15</v>
      </c>
      <c r="H143" s="97"/>
      <c r="I143" s="98"/>
      <c r="J143" s="96" t="s">
        <v>16</v>
      </c>
      <c r="K143" s="97"/>
      <c r="L143" s="98"/>
      <c r="M143" s="96" t="s">
        <v>17</v>
      </c>
      <c r="N143" s="97"/>
      <c r="O143" s="98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5" t="s">
        <v>18</v>
      </c>
      <c r="B144" s="104"/>
      <c r="C144" s="117"/>
      <c r="D144" s="25" t="s">
        <v>19</v>
      </c>
      <c r="E144" s="25" t="s">
        <v>20</v>
      </c>
      <c r="F144" s="25" t="s">
        <v>21</v>
      </c>
      <c r="G144" s="25" t="s">
        <v>19</v>
      </c>
      <c r="H144" s="25" t="s">
        <v>20</v>
      </c>
      <c r="I144" s="25" t="s">
        <v>21</v>
      </c>
      <c r="J144" s="25" t="s">
        <v>19</v>
      </c>
      <c r="K144" s="25" t="s">
        <v>20</v>
      </c>
      <c r="L144" s="25" t="s">
        <v>21</v>
      </c>
      <c r="M144" s="25" t="s">
        <v>19</v>
      </c>
      <c r="N144" s="25" t="s">
        <v>20</v>
      </c>
      <c r="O144" s="25" t="s">
        <v>21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8" t="s">
        <v>179</v>
      </c>
      <c r="B145" s="18" t="s">
        <v>131</v>
      </c>
      <c r="C145" s="27" t="s">
        <v>66</v>
      </c>
      <c r="D145" s="20">
        <v>0</v>
      </c>
      <c r="E145" s="20">
        <v>1</v>
      </c>
      <c r="F145" s="20">
        <f t="shared" ref="F145:F148" si="68">SUM(D145:E145)</f>
        <v>1</v>
      </c>
      <c r="G145" s="20">
        <v>0</v>
      </c>
      <c r="H145" s="20">
        <v>0</v>
      </c>
      <c r="I145" s="20">
        <f t="shared" ref="I145:I148" si="69">SUM(G145:H145)</f>
        <v>0</v>
      </c>
      <c r="J145" s="20">
        <v>13</v>
      </c>
      <c r="K145" s="20">
        <v>20</v>
      </c>
      <c r="L145" s="20">
        <f t="shared" ref="L145:L148" si="70">SUM(J145:K145)</f>
        <v>33</v>
      </c>
      <c r="M145" s="20">
        <f t="shared" ref="M145:N148" si="71">SUM(G145,J145)</f>
        <v>13</v>
      </c>
      <c r="N145" s="20">
        <f t="shared" si="71"/>
        <v>20</v>
      </c>
      <c r="O145" s="20">
        <f t="shared" ref="O145:O148" si="72">SUM(M145:N145)</f>
        <v>33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8" t="s">
        <v>171</v>
      </c>
      <c r="B146" s="18" t="s">
        <v>131</v>
      </c>
      <c r="C146" s="27" t="s">
        <v>66</v>
      </c>
      <c r="D146" s="20">
        <v>0</v>
      </c>
      <c r="E146" s="20">
        <v>0</v>
      </c>
      <c r="F146" s="20">
        <f t="shared" si="68"/>
        <v>0</v>
      </c>
      <c r="G146" s="20">
        <v>0</v>
      </c>
      <c r="H146" s="20">
        <v>0</v>
      </c>
      <c r="I146" s="20">
        <f t="shared" si="69"/>
        <v>0</v>
      </c>
      <c r="J146" s="20">
        <v>14</v>
      </c>
      <c r="K146" s="20">
        <v>13</v>
      </c>
      <c r="L146" s="20">
        <f t="shared" si="70"/>
        <v>27</v>
      </c>
      <c r="M146" s="20">
        <f t="shared" si="71"/>
        <v>14</v>
      </c>
      <c r="N146" s="20">
        <f t="shared" si="71"/>
        <v>13</v>
      </c>
      <c r="O146" s="20">
        <f t="shared" si="72"/>
        <v>27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8" t="s">
        <v>151</v>
      </c>
      <c r="B147" s="18" t="s">
        <v>131</v>
      </c>
      <c r="C147" s="27" t="s">
        <v>66</v>
      </c>
      <c r="D147" s="20">
        <v>0</v>
      </c>
      <c r="E147" s="20">
        <v>0</v>
      </c>
      <c r="F147" s="20">
        <f t="shared" si="68"/>
        <v>0</v>
      </c>
      <c r="G147" s="20">
        <v>0</v>
      </c>
      <c r="H147" s="20">
        <v>0</v>
      </c>
      <c r="I147" s="20">
        <f t="shared" si="69"/>
        <v>0</v>
      </c>
      <c r="J147" s="20">
        <v>66</v>
      </c>
      <c r="K147" s="20">
        <v>33</v>
      </c>
      <c r="L147" s="20">
        <f t="shared" si="70"/>
        <v>99</v>
      </c>
      <c r="M147" s="20">
        <f t="shared" si="71"/>
        <v>66</v>
      </c>
      <c r="N147" s="20">
        <f t="shared" si="71"/>
        <v>33</v>
      </c>
      <c r="O147" s="20">
        <f t="shared" si="72"/>
        <v>99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8" t="s">
        <v>33</v>
      </c>
      <c r="B148" s="18" t="s">
        <v>131</v>
      </c>
      <c r="C148" s="27" t="s">
        <v>66</v>
      </c>
      <c r="D148" s="20">
        <v>24</v>
      </c>
      <c r="E148" s="20">
        <v>12</v>
      </c>
      <c r="F148" s="20">
        <f t="shared" si="68"/>
        <v>36</v>
      </c>
      <c r="G148" s="20">
        <v>19</v>
      </c>
      <c r="H148" s="20">
        <v>10</v>
      </c>
      <c r="I148" s="20">
        <f t="shared" si="69"/>
        <v>29</v>
      </c>
      <c r="J148" s="20">
        <v>235</v>
      </c>
      <c r="K148" s="20">
        <v>122</v>
      </c>
      <c r="L148" s="20">
        <f t="shared" si="70"/>
        <v>357</v>
      </c>
      <c r="M148" s="20">
        <f t="shared" si="71"/>
        <v>254</v>
      </c>
      <c r="N148" s="20">
        <f t="shared" si="71"/>
        <v>132</v>
      </c>
      <c r="O148" s="20">
        <f t="shared" si="72"/>
        <v>386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96" t="s">
        <v>26</v>
      </c>
      <c r="B149" s="139"/>
      <c r="C149" s="140"/>
      <c r="D149" s="20">
        <f t="shared" ref="D149:O149" si="73">SUM(D145:D148)</f>
        <v>24</v>
      </c>
      <c r="E149" s="20">
        <f t="shared" si="73"/>
        <v>13</v>
      </c>
      <c r="F149" s="20">
        <f t="shared" si="73"/>
        <v>37</v>
      </c>
      <c r="G149" s="20">
        <f t="shared" si="73"/>
        <v>19</v>
      </c>
      <c r="H149" s="20">
        <f t="shared" si="73"/>
        <v>10</v>
      </c>
      <c r="I149" s="20">
        <f t="shared" si="73"/>
        <v>29</v>
      </c>
      <c r="J149" s="20">
        <f t="shared" si="73"/>
        <v>328</v>
      </c>
      <c r="K149" s="20">
        <f t="shared" si="73"/>
        <v>188</v>
      </c>
      <c r="L149" s="20">
        <f t="shared" si="73"/>
        <v>516</v>
      </c>
      <c r="M149" s="20">
        <f t="shared" si="73"/>
        <v>347</v>
      </c>
      <c r="N149" s="20">
        <f t="shared" si="73"/>
        <v>198</v>
      </c>
      <c r="O149" s="20">
        <f t="shared" si="73"/>
        <v>545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7.5" customHeight="1" x14ac:dyDescent="0.2">
      <c r="A150" s="29"/>
      <c r="B150" s="29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96" t="s">
        <v>31</v>
      </c>
      <c r="B151" s="139"/>
      <c r="C151" s="140"/>
      <c r="D151" s="25">
        <f>D149</f>
        <v>24</v>
      </c>
      <c r="E151" s="25">
        <f t="shared" ref="E151:O151" si="74">E149</f>
        <v>13</v>
      </c>
      <c r="F151" s="25">
        <f t="shared" si="74"/>
        <v>37</v>
      </c>
      <c r="G151" s="25">
        <f t="shared" si="74"/>
        <v>19</v>
      </c>
      <c r="H151" s="25">
        <f t="shared" si="74"/>
        <v>10</v>
      </c>
      <c r="I151" s="25">
        <f t="shared" si="74"/>
        <v>29</v>
      </c>
      <c r="J151" s="25">
        <f t="shared" si="74"/>
        <v>328</v>
      </c>
      <c r="K151" s="25">
        <f t="shared" si="74"/>
        <v>188</v>
      </c>
      <c r="L151" s="25">
        <f t="shared" si="74"/>
        <v>516</v>
      </c>
      <c r="M151" s="25">
        <f t="shared" si="74"/>
        <v>347</v>
      </c>
      <c r="N151" s="25">
        <f t="shared" si="74"/>
        <v>198</v>
      </c>
      <c r="O151" s="25">
        <f t="shared" si="74"/>
        <v>545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7.5" customHeight="1" x14ac:dyDescent="0.2">
      <c r="A152" s="29"/>
      <c r="B152" s="29"/>
      <c r="C152" s="30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29"/>
      <c r="B153" s="29"/>
      <c r="C153" s="30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02" t="s">
        <v>90</v>
      </c>
      <c r="B154" s="134"/>
      <c r="C154" s="134"/>
      <c r="D154" s="134"/>
      <c r="E154" s="134"/>
      <c r="F154" s="135"/>
      <c r="G154" s="96" t="s">
        <v>10</v>
      </c>
      <c r="H154" s="97"/>
      <c r="I154" s="97"/>
      <c r="J154" s="97"/>
      <c r="K154" s="97"/>
      <c r="L154" s="97"/>
      <c r="M154" s="97"/>
      <c r="N154" s="97"/>
      <c r="O154" s="98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5" t="s">
        <v>11</v>
      </c>
      <c r="B155" s="103" t="s">
        <v>12</v>
      </c>
      <c r="C155" s="116" t="s">
        <v>13</v>
      </c>
      <c r="D155" s="96" t="s">
        <v>14</v>
      </c>
      <c r="E155" s="97"/>
      <c r="F155" s="98"/>
      <c r="G155" s="96" t="s">
        <v>15</v>
      </c>
      <c r="H155" s="97"/>
      <c r="I155" s="98"/>
      <c r="J155" s="96" t="s">
        <v>16</v>
      </c>
      <c r="K155" s="97"/>
      <c r="L155" s="98"/>
      <c r="M155" s="96" t="s">
        <v>17</v>
      </c>
      <c r="N155" s="97"/>
      <c r="O155" s="98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5" t="s">
        <v>18</v>
      </c>
      <c r="B156" s="104"/>
      <c r="C156" s="117"/>
      <c r="D156" s="25" t="s">
        <v>19</v>
      </c>
      <c r="E156" s="25" t="s">
        <v>20</v>
      </c>
      <c r="F156" s="25" t="s">
        <v>21</v>
      </c>
      <c r="G156" s="25" t="s">
        <v>19</v>
      </c>
      <c r="H156" s="25" t="s">
        <v>20</v>
      </c>
      <c r="I156" s="25" t="s">
        <v>21</v>
      </c>
      <c r="J156" s="25" t="s">
        <v>19</v>
      </c>
      <c r="K156" s="25" t="s">
        <v>20</v>
      </c>
      <c r="L156" s="25" t="s">
        <v>21</v>
      </c>
      <c r="M156" s="25" t="s">
        <v>19</v>
      </c>
      <c r="N156" s="25" t="s">
        <v>20</v>
      </c>
      <c r="O156" s="25" t="s">
        <v>21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2.5" x14ac:dyDescent="0.2">
      <c r="A157" s="18" t="s">
        <v>70</v>
      </c>
      <c r="B157" s="18" t="s">
        <v>134</v>
      </c>
      <c r="C157" s="27" t="s">
        <v>71</v>
      </c>
      <c r="D157" s="20">
        <v>9</v>
      </c>
      <c r="E157" s="20">
        <v>4</v>
      </c>
      <c r="F157" s="20">
        <f>SUM(D157:E157)</f>
        <v>13</v>
      </c>
      <c r="G157" s="20">
        <v>7</v>
      </c>
      <c r="H157" s="20">
        <v>3</v>
      </c>
      <c r="I157" s="20">
        <f>SUM(G157:H157)</f>
        <v>10</v>
      </c>
      <c r="J157" s="20">
        <v>17</v>
      </c>
      <c r="K157" s="20">
        <v>14</v>
      </c>
      <c r="L157" s="20">
        <f>SUM(J157:K157)</f>
        <v>31</v>
      </c>
      <c r="M157" s="20">
        <f t="shared" ref="M157:N157" si="75">SUM(G157,J157)</f>
        <v>24</v>
      </c>
      <c r="N157" s="20">
        <f t="shared" si="75"/>
        <v>17</v>
      </c>
      <c r="O157" s="20">
        <f>SUM(M157:N157)</f>
        <v>41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96" t="s">
        <v>31</v>
      </c>
      <c r="B158" s="139"/>
      <c r="C158" s="140"/>
      <c r="D158" s="20">
        <f t="shared" ref="D158:O158" si="76">SUM(D157)</f>
        <v>9</v>
      </c>
      <c r="E158" s="20">
        <f t="shared" si="76"/>
        <v>4</v>
      </c>
      <c r="F158" s="20">
        <f t="shared" si="76"/>
        <v>13</v>
      </c>
      <c r="G158" s="20">
        <f t="shared" si="76"/>
        <v>7</v>
      </c>
      <c r="H158" s="20">
        <f t="shared" si="76"/>
        <v>3</v>
      </c>
      <c r="I158" s="20">
        <f t="shared" si="76"/>
        <v>10</v>
      </c>
      <c r="J158" s="20">
        <f t="shared" si="76"/>
        <v>17</v>
      </c>
      <c r="K158" s="20">
        <f t="shared" si="76"/>
        <v>14</v>
      </c>
      <c r="L158" s="20">
        <f t="shared" si="76"/>
        <v>31</v>
      </c>
      <c r="M158" s="20">
        <f t="shared" si="76"/>
        <v>24</v>
      </c>
      <c r="N158" s="20">
        <f t="shared" si="76"/>
        <v>17</v>
      </c>
      <c r="O158" s="20">
        <f t="shared" si="76"/>
        <v>41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29"/>
      <c r="B159" s="29"/>
      <c r="C159" s="30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99" t="s">
        <v>72</v>
      </c>
      <c r="B160" s="132"/>
      <c r="C160" s="133"/>
      <c r="D160" s="25">
        <f>SUM(D33,D44,D60,D83,D93,D104,D111,D120,D133,D140,D151,D158)</f>
        <v>574</v>
      </c>
      <c r="E160" s="25">
        <f t="shared" ref="E160:O160" si="77">SUM(E33,E44,E60,E83,E93,E104,E111,E120,E133,E140,E151,E158)</f>
        <v>539</v>
      </c>
      <c r="F160" s="25">
        <f t="shared" si="77"/>
        <v>1113</v>
      </c>
      <c r="G160" s="25">
        <f t="shared" si="77"/>
        <v>1099</v>
      </c>
      <c r="H160" s="25">
        <f t="shared" si="77"/>
        <v>1128</v>
      </c>
      <c r="I160" s="25">
        <f t="shared" si="77"/>
        <v>2227</v>
      </c>
      <c r="J160" s="25">
        <f t="shared" si="77"/>
        <v>11487</v>
      </c>
      <c r="K160" s="25">
        <f t="shared" si="77"/>
        <v>11835</v>
      </c>
      <c r="L160" s="25">
        <f t="shared" si="77"/>
        <v>23322</v>
      </c>
      <c r="M160" s="25">
        <f t="shared" si="77"/>
        <v>12586</v>
      </c>
      <c r="N160" s="25">
        <f t="shared" si="77"/>
        <v>12963</v>
      </c>
      <c r="O160" s="25">
        <f t="shared" si="77"/>
        <v>25549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0.5" customHeight="1" x14ac:dyDescent="0.2">
      <c r="A161" s="58"/>
      <c r="B161" s="29"/>
      <c r="C161" s="30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52" t="s">
        <v>73</v>
      </c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02" t="s">
        <v>52</v>
      </c>
      <c r="B163" s="134"/>
      <c r="C163" s="134"/>
      <c r="D163" s="134"/>
      <c r="E163" s="134"/>
      <c r="F163" s="135"/>
      <c r="G163" s="96" t="s">
        <v>10</v>
      </c>
      <c r="H163" s="97"/>
      <c r="I163" s="97"/>
      <c r="J163" s="97"/>
      <c r="K163" s="97"/>
      <c r="L163" s="97"/>
      <c r="M163" s="97"/>
      <c r="N163" s="97"/>
      <c r="O163" s="98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5" t="s">
        <v>11</v>
      </c>
      <c r="B164" s="103" t="s">
        <v>12</v>
      </c>
      <c r="C164" s="116" t="s">
        <v>13</v>
      </c>
      <c r="D164" s="96" t="s">
        <v>14</v>
      </c>
      <c r="E164" s="97"/>
      <c r="F164" s="98"/>
      <c r="G164" s="96" t="s">
        <v>15</v>
      </c>
      <c r="H164" s="97"/>
      <c r="I164" s="98"/>
      <c r="J164" s="96" t="s">
        <v>16</v>
      </c>
      <c r="K164" s="97"/>
      <c r="L164" s="98"/>
      <c r="M164" s="96" t="s">
        <v>17</v>
      </c>
      <c r="N164" s="97"/>
      <c r="O164" s="98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5" t="s">
        <v>18</v>
      </c>
      <c r="B165" s="104"/>
      <c r="C165" s="117"/>
      <c r="D165" s="25" t="s">
        <v>19</v>
      </c>
      <c r="E165" s="25" t="s">
        <v>20</v>
      </c>
      <c r="F165" s="25" t="s">
        <v>21</v>
      </c>
      <c r="G165" s="25" t="s">
        <v>19</v>
      </c>
      <c r="H165" s="25" t="s">
        <v>20</v>
      </c>
      <c r="I165" s="25" t="s">
        <v>21</v>
      </c>
      <c r="J165" s="25" t="s">
        <v>19</v>
      </c>
      <c r="K165" s="25" t="s">
        <v>20</v>
      </c>
      <c r="L165" s="25" t="s">
        <v>21</v>
      </c>
      <c r="M165" s="25" t="s">
        <v>19</v>
      </c>
      <c r="N165" s="25" t="s">
        <v>20</v>
      </c>
      <c r="O165" s="25" t="s">
        <v>21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2.5" x14ac:dyDescent="0.2">
      <c r="A166" s="18" t="s">
        <v>182</v>
      </c>
      <c r="B166" s="18" t="s">
        <v>123</v>
      </c>
      <c r="C166" s="27" t="s">
        <v>55</v>
      </c>
      <c r="D166" s="20">
        <v>44</v>
      </c>
      <c r="E166" s="20">
        <v>77</v>
      </c>
      <c r="F166" s="20">
        <f>SUM(D166:E166)</f>
        <v>121</v>
      </c>
      <c r="G166" s="20">
        <v>35</v>
      </c>
      <c r="H166" s="20">
        <v>60</v>
      </c>
      <c r="I166" s="20">
        <f>SUM(G166:H166)</f>
        <v>95</v>
      </c>
      <c r="J166" s="20">
        <v>146</v>
      </c>
      <c r="K166" s="20">
        <v>222</v>
      </c>
      <c r="L166" s="20">
        <f>SUM(J166:K166)</f>
        <v>368</v>
      </c>
      <c r="M166" s="20">
        <f t="shared" ref="M166:N166" si="78">SUM(G166,J166)</f>
        <v>181</v>
      </c>
      <c r="N166" s="20">
        <f t="shared" si="78"/>
        <v>282</v>
      </c>
      <c r="O166" s="20">
        <f>SUM(M166:N166)</f>
        <v>463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99" t="s">
        <v>31</v>
      </c>
      <c r="B167" s="132"/>
      <c r="C167" s="133"/>
      <c r="D167" s="25">
        <f t="shared" ref="D167:N167" si="79">SUM(D166)</f>
        <v>44</v>
      </c>
      <c r="E167" s="25">
        <f t="shared" si="79"/>
        <v>77</v>
      </c>
      <c r="F167" s="25">
        <f t="shared" si="79"/>
        <v>121</v>
      </c>
      <c r="G167" s="25">
        <f t="shared" si="79"/>
        <v>35</v>
      </c>
      <c r="H167" s="25">
        <f t="shared" si="79"/>
        <v>60</v>
      </c>
      <c r="I167" s="25">
        <f t="shared" si="79"/>
        <v>95</v>
      </c>
      <c r="J167" s="25">
        <f t="shared" si="79"/>
        <v>146</v>
      </c>
      <c r="K167" s="25">
        <f t="shared" si="79"/>
        <v>222</v>
      </c>
      <c r="L167" s="25">
        <f t="shared" si="79"/>
        <v>368</v>
      </c>
      <c r="M167" s="25">
        <f t="shared" si="79"/>
        <v>181</v>
      </c>
      <c r="N167" s="25">
        <f t="shared" si="79"/>
        <v>282</v>
      </c>
      <c r="O167" s="25">
        <f>SUM(O166)</f>
        <v>463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29"/>
      <c r="B168" s="29"/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02" t="s">
        <v>41</v>
      </c>
      <c r="B169" s="134"/>
      <c r="C169" s="134"/>
      <c r="D169" s="134"/>
      <c r="E169" s="134"/>
      <c r="F169" s="135"/>
      <c r="G169" s="96" t="s">
        <v>10</v>
      </c>
      <c r="H169" s="97"/>
      <c r="I169" s="97"/>
      <c r="J169" s="97"/>
      <c r="K169" s="97"/>
      <c r="L169" s="97"/>
      <c r="M169" s="97"/>
      <c r="N169" s="97"/>
      <c r="O169" s="98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5" t="s">
        <v>11</v>
      </c>
      <c r="B170" s="103" t="s">
        <v>12</v>
      </c>
      <c r="C170" s="116" t="s">
        <v>13</v>
      </c>
      <c r="D170" s="96" t="s">
        <v>14</v>
      </c>
      <c r="E170" s="97"/>
      <c r="F170" s="98"/>
      <c r="G170" s="96" t="s">
        <v>15</v>
      </c>
      <c r="H170" s="97"/>
      <c r="I170" s="98"/>
      <c r="J170" s="96" t="s">
        <v>16</v>
      </c>
      <c r="K170" s="97"/>
      <c r="L170" s="98"/>
      <c r="M170" s="96" t="s">
        <v>17</v>
      </c>
      <c r="N170" s="97"/>
      <c r="O170" s="98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5" t="s">
        <v>18</v>
      </c>
      <c r="B171" s="104"/>
      <c r="C171" s="117"/>
      <c r="D171" s="25" t="s">
        <v>19</v>
      </c>
      <c r="E171" s="25" t="s">
        <v>20</v>
      </c>
      <c r="F171" s="25" t="s">
        <v>21</v>
      </c>
      <c r="G171" s="25" t="s">
        <v>19</v>
      </c>
      <c r="H171" s="25" t="s">
        <v>20</v>
      </c>
      <c r="I171" s="25" t="s">
        <v>21</v>
      </c>
      <c r="J171" s="25" t="s">
        <v>19</v>
      </c>
      <c r="K171" s="25" t="s">
        <v>20</v>
      </c>
      <c r="L171" s="25" t="s">
        <v>21</v>
      </c>
      <c r="M171" s="25" t="s">
        <v>19</v>
      </c>
      <c r="N171" s="25" t="s">
        <v>20</v>
      </c>
      <c r="O171" s="25" t="s">
        <v>21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8" t="s">
        <v>156</v>
      </c>
      <c r="B172" s="18" t="s">
        <v>112</v>
      </c>
      <c r="C172" s="27" t="s">
        <v>39</v>
      </c>
      <c r="D172" s="20">
        <v>6</v>
      </c>
      <c r="E172" s="20">
        <v>8</v>
      </c>
      <c r="F172" s="20">
        <f>SUM(D172:E172)</f>
        <v>14</v>
      </c>
      <c r="G172" s="20">
        <v>2</v>
      </c>
      <c r="H172" s="20">
        <v>7</v>
      </c>
      <c r="I172" s="20">
        <f>SUM(G172:H172)</f>
        <v>9</v>
      </c>
      <c r="J172" s="20">
        <v>27</v>
      </c>
      <c r="K172" s="20">
        <v>47</v>
      </c>
      <c r="L172" s="20">
        <f>SUM(J172:K172)</f>
        <v>74</v>
      </c>
      <c r="M172" s="20">
        <f t="shared" ref="M172:N172" si="80">SUM(G172,J172)</f>
        <v>29</v>
      </c>
      <c r="N172" s="20">
        <f t="shared" si="80"/>
        <v>54</v>
      </c>
      <c r="O172" s="20">
        <f>SUM(M172:N172)</f>
        <v>83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99" t="s">
        <v>31</v>
      </c>
      <c r="B173" s="132"/>
      <c r="C173" s="133"/>
      <c r="D173" s="25">
        <f t="shared" ref="D173:N173" si="81">SUM(D172)</f>
        <v>6</v>
      </c>
      <c r="E173" s="25">
        <f t="shared" si="81"/>
        <v>8</v>
      </c>
      <c r="F173" s="25">
        <f t="shared" si="81"/>
        <v>14</v>
      </c>
      <c r="G173" s="25">
        <f t="shared" si="81"/>
        <v>2</v>
      </c>
      <c r="H173" s="25">
        <f t="shared" si="81"/>
        <v>7</v>
      </c>
      <c r="I173" s="25">
        <f t="shared" si="81"/>
        <v>9</v>
      </c>
      <c r="J173" s="25">
        <f t="shared" si="81"/>
        <v>27</v>
      </c>
      <c r="K173" s="25">
        <f t="shared" si="81"/>
        <v>47</v>
      </c>
      <c r="L173" s="25">
        <f t="shared" si="81"/>
        <v>74</v>
      </c>
      <c r="M173" s="25">
        <f t="shared" si="81"/>
        <v>29</v>
      </c>
      <c r="N173" s="25">
        <f t="shared" si="81"/>
        <v>54</v>
      </c>
      <c r="O173" s="25">
        <f>SUM(O172)</f>
        <v>83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29"/>
      <c r="B174" s="29"/>
      <c r="C174" s="30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02" t="s">
        <v>91</v>
      </c>
      <c r="B175" s="134"/>
      <c r="C175" s="134"/>
      <c r="D175" s="134"/>
      <c r="E175" s="134"/>
      <c r="F175" s="135"/>
      <c r="G175" s="96" t="s">
        <v>10</v>
      </c>
      <c r="H175" s="97"/>
      <c r="I175" s="97"/>
      <c r="J175" s="97"/>
      <c r="K175" s="97"/>
      <c r="L175" s="97"/>
      <c r="M175" s="97"/>
      <c r="N175" s="97"/>
      <c r="O175" s="98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5" t="s">
        <v>11</v>
      </c>
      <c r="B176" s="103" t="s">
        <v>12</v>
      </c>
      <c r="C176" s="116" t="s">
        <v>13</v>
      </c>
      <c r="D176" s="96" t="s">
        <v>14</v>
      </c>
      <c r="E176" s="97"/>
      <c r="F176" s="98"/>
      <c r="G176" s="96" t="s">
        <v>15</v>
      </c>
      <c r="H176" s="97"/>
      <c r="I176" s="98"/>
      <c r="J176" s="96" t="s">
        <v>16</v>
      </c>
      <c r="K176" s="97"/>
      <c r="L176" s="98"/>
      <c r="M176" s="96" t="s">
        <v>17</v>
      </c>
      <c r="N176" s="97"/>
      <c r="O176" s="98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5" t="s">
        <v>18</v>
      </c>
      <c r="B177" s="104"/>
      <c r="C177" s="117"/>
      <c r="D177" s="25" t="s">
        <v>19</v>
      </c>
      <c r="E177" s="25" t="s">
        <v>20</v>
      </c>
      <c r="F177" s="25" t="s">
        <v>21</v>
      </c>
      <c r="G177" s="25" t="s">
        <v>19</v>
      </c>
      <c r="H177" s="25" t="s">
        <v>20</v>
      </c>
      <c r="I177" s="25" t="s">
        <v>21</v>
      </c>
      <c r="J177" s="25" t="s">
        <v>19</v>
      </c>
      <c r="K177" s="25" t="s">
        <v>20</v>
      </c>
      <c r="L177" s="25" t="s">
        <v>21</v>
      </c>
      <c r="M177" s="25" t="s">
        <v>19</v>
      </c>
      <c r="N177" s="25" t="s">
        <v>20</v>
      </c>
      <c r="O177" s="25" t="s">
        <v>21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8" t="s">
        <v>75</v>
      </c>
      <c r="B178" s="18" t="s">
        <v>131</v>
      </c>
      <c r="C178" s="27" t="s">
        <v>66</v>
      </c>
      <c r="D178" s="20">
        <v>7</v>
      </c>
      <c r="E178" s="20">
        <v>9</v>
      </c>
      <c r="F178" s="20">
        <f>SUM(D178:E178)</f>
        <v>16</v>
      </c>
      <c r="G178" s="20">
        <v>6</v>
      </c>
      <c r="H178" s="20">
        <v>6</v>
      </c>
      <c r="I178" s="20">
        <f t="shared" ref="I178:I179" si="82">SUM(G178:H178)</f>
        <v>12</v>
      </c>
      <c r="J178" s="20">
        <v>21</v>
      </c>
      <c r="K178" s="20">
        <v>41</v>
      </c>
      <c r="L178" s="20">
        <f t="shared" ref="L178:L179" si="83">J178+K178</f>
        <v>62</v>
      </c>
      <c r="M178" s="20">
        <f t="shared" ref="M178:N179" si="84">SUM(G178,J178)</f>
        <v>27</v>
      </c>
      <c r="N178" s="20">
        <f t="shared" si="84"/>
        <v>47</v>
      </c>
      <c r="O178" s="20">
        <f>SUM(M178:N178)</f>
        <v>74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1.75" customHeight="1" x14ac:dyDescent="0.2">
      <c r="A179" s="18" t="s">
        <v>75</v>
      </c>
      <c r="B179" s="18" t="s">
        <v>201</v>
      </c>
      <c r="C179" s="27" t="s">
        <v>39</v>
      </c>
      <c r="D179" s="20">
        <v>0</v>
      </c>
      <c r="E179" s="20">
        <v>0</v>
      </c>
      <c r="F179" s="20">
        <f>D179+E179</f>
        <v>0</v>
      </c>
      <c r="G179" s="20">
        <v>0</v>
      </c>
      <c r="H179" s="20">
        <v>0</v>
      </c>
      <c r="I179" s="20">
        <f t="shared" si="82"/>
        <v>0</v>
      </c>
      <c r="J179" s="20">
        <v>9</v>
      </c>
      <c r="K179" s="20">
        <v>13</v>
      </c>
      <c r="L179" s="20">
        <f t="shared" si="83"/>
        <v>22</v>
      </c>
      <c r="M179" s="20">
        <f t="shared" si="84"/>
        <v>9</v>
      </c>
      <c r="N179" s="20">
        <f t="shared" si="84"/>
        <v>13</v>
      </c>
      <c r="O179" s="20">
        <f>M179+N179</f>
        <v>22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99" t="s">
        <v>31</v>
      </c>
      <c r="B180" s="132"/>
      <c r="C180" s="133"/>
      <c r="D180" s="25">
        <f t="shared" ref="D180:N180" si="85">SUM(D178:D179)</f>
        <v>7</v>
      </c>
      <c r="E180" s="25">
        <f t="shared" si="85"/>
        <v>9</v>
      </c>
      <c r="F180" s="25">
        <f t="shared" si="85"/>
        <v>16</v>
      </c>
      <c r="G180" s="25">
        <f t="shared" si="85"/>
        <v>6</v>
      </c>
      <c r="H180" s="25">
        <f t="shared" si="85"/>
        <v>6</v>
      </c>
      <c r="I180" s="25">
        <f t="shared" si="85"/>
        <v>12</v>
      </c>
      <c r="J180" s="25">
        <f t="shared" si="85"/>
        <v>30</v>
      </c>
      <c r="K180" s="25">
        <f t="shared" si="85"/>
        <v>54</v>
      </c>
      <c r="L180" s="25">
        <f t="shared" si="85"/>
        <v>84</v>
      </c>
      <c r="M180" s="25">
        <f t="shared" si="85"/>
        <v>36</v>
      </c>
      <c r="N180" s="25">
        <f t="shared" si="85"/>
        <v>60</v>
      </c>
      <c r="O180" s="25">
        <f>SUM(O178:O179)</f>
        <v>96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8.25" customHeight="1" x14ac:dyDescent="0.2">
      <c r="A181" s="29"/>
      <c r="B181" s="29"/>
      <c r="C181" s="30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02" t="s">
        <v>92</v>
      </c>
      <c r="B182" s="134"/>
      <c r="C182" s="134"/>
      <c r="D182" s="134"/>
      <c r="E182" s="134"/>
      <c r="F182" s="135"/>
      <c r="G182" s="96" t="s">
        <v>10</v>
      </c>
      <c r="H182" s="97"/>
      <c r="I182" s="97"/>
      <c r="J182" s="97"/>
      <c r="K182" s="97"/>
      <c r="L182" s="97"/>
      <c r="M182" s="97"/>
      <c r="N182" s="97"/>
      <c r="O182" s="98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5" t="s">
        <v>11</v>
      </c>
      <c r="B183" s="103" t="s">
        <v>12</v>
      </c>
      <c r="C183" s="116" t="s">
        <v>13</v>
      </c>
      <c r="D183" s="96" t="s">
        <v>14</v>
      </c>
      <c r="E183" s="97"/>
      <c r="F183" s="98"/>
      <c r="G183" s="96" t="s">
        <v>15</v>
      </c>
      <c r="H183" s="97"/>
      <c r="I183" s="98"/>
      <c r="J183" s="96" t="s">
        <v>16</v>
      </c>
      <c r="K183" s="97"/>
      <c r="L183" s="98"/>
      <c r="M183" s="96" t="s">
        <v>17</v>
      </c>
      <c r="N183" s="97"/>
      <c r="O183" s="98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x14ac:dyDescent="0.2">
      <c r="A184" s="15" t="s">
        <v>18</v>
      </c>
      <c r="B184" s="104"/>
      <c r="C184" s="117"/>
      <c r="D184" s="25" t="s">
        <v>19</v>
      </c>
      <c r="E184" s="25" t="s">
        <v>20</v>
      </c>
      <c r="F184" s="25" t="s">
        <v>21</v>
      </c>
      <c r="G184" s="25" t="s">
        <v>19</v>
      </c>
      <c r="H184" s="25" t="s">
        <v>20</v>
      </c>
      <c r="I184" s="25" t="s">
        <v>21</v>
      </c>
      <c r="J184" s="25" t="s">
        <v>19</v>
      </c>
      <c r="K184" s="25" t="s">
        <v>20</v>
      </c>
      <c r="L184" s="25" t="s">
        <v>21</v>
      </c>
      <c r="M184" s="25" t="s">
        <v>19</v>
      </c>
      <c r="N184" s="25" t="s">
        <v>20</v>
      </c>
      <c r="O184" s="25" t="s">
        <v>21</v>
      </c>
      <c r="P184" s="46"/>
      <c r="Q184" s="46"/>
      <c r="R184" s="46"/>
      <c r="S184" s="46"/>
      <c r="T184" s="46"/>
      <c r="U184" s="46"/>
      <c r="V184" s="46"/>
      <c r="W184" s="46"/>
      <c r="X184" s="46"/>
      <c r="Y184" s="46"/>
    </row>
    <row r="185" spans="1:25" ht="21.75" customHeight="1" x14ac:dyDescent="0.2">
      <c r="A185" s="18" t="s">
        <v>76</v>
      </c>
      <c r="B185" s="18" t="s">
        <v>202</v>
      </c>
      <c r="C185" s="27" t="s">
        <v>55</v>
      </c>
      <c r="D185" s="20">
        <v>16</v>
      </c>
      <c r="E185" s="20">
        <v>9</v>
      </c>
      <c r="F185" s="20">
        <f t="shared" ref="F185:F187" si="86">SUM(D185:E185)</f>
        <v>25</v>
      </c>
      <c r="G185" s="20">
        <v>10</v>
      </c>
      <c r="H185" s="20">
        <v>3</v>
      </c>
      <c r="I185" s="20">
        <f t="shared" ref="I185:I187" si="87">SUM(G185:H185)</f>
        <v>13</v>
      </c>
      <c r="J185" s="20">
        <v>38</v>
      </c>
      <c r="K185" s="20">
        <v>22</v>
      </c>
      <c r="L185" s="20">
        <f t="shared" ref="L185:L187" si="88">SUM(J185:K185)</f>
        <v>60</v>
      </c>
      <c r="M185" s="20">
        <f t="shared" ref="M185:N187" si="89">SUM(G185,J185)</f>
        <v>48</v>
      </c>
      <c r="N185" s="20">
        <f t="shared" si="89"/>
        <v>25</v>
      </c>
      <c r="O185" s="20">
        <f>SUM(M185:N185)</f>
        <v>73</v>
      </c>
      <c r="P185" s="46"/>
      <c r="Q185" s="46"/>
      <c r="R185" s="46"/>
      <c r="S185" s="46"/>
      <c r="T185" s="46"/>
      <c r="U185" s="46"/>
      <c r="V185" s="46"/>
      <c r="W185" s="46"/>
      <c r="X185" s="46"/>
      <c r="Y185" s="46"/>
    </row>
    <row r="186" spans="1:25" ht="21.75" customHeight="1" x14ac:dyDescent="0.2">
      <c r="A186" s="18" t="s">
        <v>183</v>
      </c>
      <c r="B186" s="18" t="s">
        <v>202</v>
      </c>
      <c r="C186" s="27" t="s">
        <v>55</v>
      </c>
      <c r="D186" s="20">
        <v>27</v>
      </c>
      <c r="E186" s="20">
        <v>10</v>
      </c>
      <c r="F186" s="20">
        <f t="shared" si="86"/>
        <v>37</v>
      </c>
      <c r="G186" s="20">
        <v>20</v>
      </c>
      <c r="H186" s="20">
        <v>9</v>
      </c>
      <c r="I186" s="20">
        <f t="shared" si="87"/>
        <v>29</v>
      </c>
      <c r="J186" s="20">
        <v>45</v>
      </c>
      <c r="K186" s="20">
        <v>29</v>
      </c>
      <c r="L186" s="20">
        <f t="shared" si="88"/>
        <v>74</v>
      </c>
      <c r="M186" s="20">
        <f t="shared" si="89"/>
        <v>65</v>
      </c>
      <c r="N186" s="20">
        <f t="shared" si="89"/>
        <v>38</v>
      </c>
      <c r="O186" s="20">
        <f t="shared" ref="O186:O187" si="90">SUM(M186:N186)</f>
        <v>103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1.75" customHeight="1" x14ac:dyDescent="0.2">
      <c r="A187" s="18" t="s">
        <v>77</v>
      </c>
      <c r="B187" s="18" t="s">
        <v>202</v>
      </c>
      <c r="C187" s="27" t="s">
        <v>55</v>
      </c>
      <c r="D187" s="20">
        <v>0</v>
      </c>
      <c r="E187" s="20">
        <v>0</v>
      </c>
      <c r="F187" s="20">
        <f t="shared" si="86"/>
        <v>0</v>
      </c>
      <c r="G187" s="20">
        <v>0</v>
      </c>
      <c r="H187" s="20">
        <v>0</v>
      </c>
      <c r="I187" s="20">
        <f t="shared" si="87"/>
        <v>0</v>
      </c>
      <c r="J187" s="20">
        <v>1</v>
      </c>
      <c r="K187" s="20">
        <v>0</v>
      </c>
      <c r="L187" s="20">
        <f t="shared" si="88"/>
        <v>1</v>
      </c>
      <c r="M187" s="20">
        <f t="shared" si="89"/>
        <v>1</v>
      </c>
      <c r="N187" s="20">
        <f t="shared" si="89"/>
        <v>0</v>
      </c>
      <c r="O187" s="20">
        <f t="shared" si="90"/>
        <v>1</v>
      </c>
      <c r="P187" s="46"/>
      <c r="Q187" s="46"/>
      <c r="R187" s="46"/>
      <c r="S187" s="46"/>
      <c r="T187" s="46"/>
      <c r="U187" s="46"/>
      <c r="V187" s="46"/>
      <c r="W187" s="46"/>
      <c r="X187" s="46"/>
      <c r="Y187" s="46"/>
    </row>
    <row r="188" spans="1:25" x14ac:dyDescent="0.2">
      <c r="A188" s="99" t="s">
        <v>31</v>
      </c>
      <c r="B188" s="132"/>
      <c r="C188" s="133"/>
      <c r="D188" s="25">
        <f t="shared" ref="D188:N188" si="91">SUM(D185:D187)</f>
        <v>43</v>
      </c>
      <c r="E188" s="25">
        <f t="shared" si="91"/>
        <v>19</v>
      </c>
      <c r="F188" s="25">
        <f t="shared" si="91"/>
        <v>62</v>
      </c>
      <c r="G188" s="25">
        <f t="shared" si="91"/>
        <v>30</v>
      </c>
      <c r="H188" s="25">
        <f t="shared" si="91"/>
        <v>12</v>
      </c>
      <c r="I188" s="25">
        <f t="shared" si="91"/>
        <v>42</v>
      </c>
      <c r="J188" s="25">
        <f t="shared" si="91"/>
        <v>84</v>
      </c>
      <c r="K188" s="25">
        <f t="shared" si="91"/>
        <v>51</v>
      </c>
      <c r="L188" s="25">
        <f t="shared" si="91"/>
        <v>135</v>
      </c>
      <c r="M188" s="25">
        <f t="shared" si="91"/>
        <v>114</v>
      </c>
      <c r="N188" s="25">
        <f t="shared" si="91"/>
        <v>63</v>
      </c>
      <c r="O188" s="25">
        <f>SUM(O185:O187)</f>
        <v>177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8.25" customHeight="1" x14ac:dyDescent="0.2">
      <c r="A189" s="29"/>
      <c r="B189" s="29"/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02" t="s">
        <v>93</v>
      </c>
      <c r="B190" s="134"/>
      <c r="C190" s="134"/>
      <c r="D190" s="134"/>
      <c r="E190" s="134"/>
      <c r="F190" s="135"/>
      <c r="G190" s="96" t="s">
        <v>10</v>
      </c>
      <c r="H190" s="97"/>
      <c r="I190" s="97"/>
      <c r="J190" s="97"/>
      <c r="K190" s="97"/>
      <c r="L190" s="97"/>
      <c r="M190" s="97"/>
      <c r="N190" s="97"/>
      <c r="O190" s="98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5" t="s">
        <v>11</v>
      </c>
      <c r="B191" s="103" t="s">
        <v>12</v>
      </c>
      <c r="C191" s="153" t="s">
        <v>13</v>
      </c>
      <c r="D191" s="96" t="s">
        <v>14</v>
      </c>
      <c r="E191" s="97"/>
      <c r="F191" s="98"/>
      <c r="G191" s="96" t="s">
        <v>15</v>
      </c>
      <c r="H191" s="97"/>
      <c r="I191" s="98"/>
      <c r="J191" s="96" t="s">
        <v>16</v>
      </c>
      <c r="K191" s="97"/>
      <c r="L191" s="98"/>
      <c r="M191" s="96" t="s">
        <v>17</v>
      </c>
      <c r="N191" s="97"/>
      <c r="O191" s="98"/>
      <c r="P191" s="46"/>
      <c r="Q191" s="46"/>
      <c r="R191" s="46"/>
      <c r="S191" s="46"/>
      <c r="T191" s="46"/>
      <c r="U191" s="46"/>
      <c r="V191" s="46"/>
      <c r="W191" s="46"/>
      <c r="X191" s="46"/>
      <c r="Y191" s="46"/>
    </row>
    <row r="192" spans="1:25" x14ac:dyDescent="0.2">
      <c r="A192" s="15" t="s">
        <v>18</v>
      </c>
      <c r="B192" s="104"/>
      <c r="C192" s="117"/>
      <c r="D192" s="25" t="s">
        <v>19</v>
      </c>
      <c r="E192" s="25" t="s">
        <v>20</v>
      </c>
      <c r="F192" s="25" t="s">
        <v>21</v>
      </c>
      <c r="G192" s="25" t="s">
        <v>19</v>
      </c>
      <c r="H192" s="25" t="s">
        <v>20</v>
      </c>
      <c r="I192" s="25" t="s">
        <v>21</v>
      </c>
      <c r="J192" s="25" t="s">
        <v>19</v>
      </c>
      <c r="K192" s="25" t="s">
        <v>20</v>
      </c>
      <c r="L192" s="25" t="s">
        <v>21</v>
      </c>
      <c r="M192" s="25" t="s">
        <v>19</v>
      </c>
      <c r="N192" s="25" t="s">
        <v>20</v>
      </c>
      <c r="O192" s="25" t="s">
        <v>21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8" t="s">
        <v>37</v>
      </c>
      <c r="B193" s="18" t="s">
        <v>132</v>
      </c>
      <c r="C193" s="27" t="s">
        <v>55</v>
      </c>
      <c r="D193" s="20">
        <v>56</v>
      </c>
      <c r="E193" s="20">
        <v>70</v>
      </c>
      <c r="F193" s="20">
        <f>SUM(D193:E193)</f>
        <v>126</v>
      </c>
      <c r="G193" s="20">
        <v>47</v>
      </c>
      <c r="H193" s="20">
        <v>50</v>
      </c>
      <c r="I193" s="20">
        <f>SUM(G193:H193)</f>
        <v>97</v>
      </c>
      <c r="J193" s="20">
        <v>207</v>
      </c>
      <c r="K193" s="20">
        <v>299</v>
      </c>
      <c r="L193" s="20">
        <f>SUM(J193:K193)</f>
        <v>506</v>
      </c>
      <c r="M193" s="20">
        <f t="shared" ref="M193:N193" si="92">SUM(G193,J193)</f>
        <v>254</v>
      </c>
      <c r="N193" s="20">
        <f t="shared" si="92"/>
        <v>349</v>
      </c>
      <c r="O193" s="20">
        <f>SUM(M193:N193)</f>
        <v>603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99" t="s">
        <v>31</v>
      </c>
      <c r="B194" s="132"/>
      <c r="C194" s="133"/>
      <c r="D194" s="25">
        <f t="shared" ref="D194:O194" si="93">SUM(D193)</f>
        <v>56</v>
      </c>
      <c r="E194" s="25">
        <f t="shared" si="93"/>
        <v>70</v>
      </c>
      <c r="F194" s="25">
        <f t="shared" si="93"/>
        <v>126</v>
      </c>
      <c r="G194" s="25">
        <f t="shared" si="93"/>
        <v>47</v>
      </c>
      <c r="H194" s="25">
        <f t="shared" si="93"/>
        <v>50</v>
      </c>
      <c r="I194" s="25">
        <f t="shared" si="93"/>
        <v>97</v>
      </c>
      <c r="J194" s="25">
        <f t="shared" si="93"/>
        <v>207</v>
      </c>
      <c r="K194" s="25">
        <f t="shared" si="93"/>
        <v>299</v>
      </c>
      <c r="L194" s="25">
        <f t="shared" si="93"/>
        <v>506</v>
      </c>
      <c r="M194" s="25">
        <f t="shared" si="93"/>
        <v>254</v>
      </c>
      <c r="N194" s="25">
        <f t="shared" si="93"/>
        <v>349</v>
      </c>
      <c r="O194" s="25">
        <f t="shared" si="93"/>
        <v>603</v>
      </c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0.5" customHeight="1" x14ac:dyDescent="0.2">
      <c r="A195" s="21"/>
      <c r="B195" s="61"/>
      <c r="C195" s="2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02" t="s">
        <v>94</v>
      </c>
      <c r="B196" s="134"/>
      <c r="C196" s="134"/>
      <c r="D196" s="134"/>
      <c r="E196" s="134"/>
      <c r="F196" s="135"/>
      <c r="G196" s="96" t="s">
        <v>10</v>
      </c>
      <c r="H196" s="97"/>
      <c r="I196" s="97"/>
      <c r="J196" s="97"/>
      <c r="K196" s="97"/>
      <c r="L196" s="97"/>
      <c r="M196" s="97"/>
      <c r="N196" s="97"/>
      <c r="O196" s="98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5" t="s">
        <v>11</v>
      </c>
      <c r="B197" s="103" t="s">
        <v>12</v>
      </c>
      <c r="C197" s="116" t="s">
        <v>13</v>
      </c>
      <c r="D197" s="96" t="s">
        <v>14</v>
      </c>
      <c r="E197" s="97"/>
      <c r="F197" s="98"/>
      <c r="G197" s="96" t="s">
        <v>15</v>
      </c>
      <c r="H197" s="97"/>
      <c r="I197" s="98"/>
      <c r="J197" s="96" t="s">
        <v>16</v>
      </c>
      <c r="K197" s="97"/>
      <c r="L197" s="98"/>
      <c r="M197" s="96" t="s">
        <v>17</v>
      </c>
      <c r="N197" s="97"/>
      <c r="O197" s="98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11.25" customHeight="1" x14ac:dyDescent="0.2">
      <c r="A198" s="15" t="s">
        <v>18</v>
      </c>
      <c r="B198" s="104"/>
      <c r="C198" s="117"/>
      <c r="D198" s="25" t="s">
        <v>19</v>
      </c>
      <c r="E198" s="25" t="s">
        <v>20</v>
      </c>
      <c r="F198" s="25" t="s">
        <v>21</v>
      </c>
      <c r="G198" s="25" t="s">
        <v>19</v>
      </c>
      <c r="H198" s="25" t="s">
        <v>20</v>
      </c>
      <c r="I198" s="25" t="s">
        <v>21</v>
      </c>
      <c r="J198" s="25" t="s">
        <v>19</v>
      </c>
      <c r="K198" s="25" t="s">
        <v>20</v>
      </c>
      <c r="L198" s="25" t="s">
        <v>21</v>
      </c>
      <c r="M198" s="25" t="s">
        <v>19</v>
      </c>
      <c r="N198" s="25" t="s">
        <v>20</v>
      </c>
      <c r="O198" s="25" t="s">
        <v>21</v>
      </c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1.75" customHeight="1" x14ac:dyDescent="0.2">
      <c r="A199" s="18" t="s">
        <v>78</v>
      </c>
      <c r="B199" s="18" t="s">
        <v>200</v>
      </c>
      <c r="C199" s="27" t="s">
        <v>55</v>
      </c>
      <c r="D199" s="20">
        <v>30</v>
      </c>
      <c r="E199" s="20">
        <v>66</v>
      </c>
      <c r="F199" s="20">
        <f>SUM(D199:E199)</f>
        <v>96</v>
      </c>
      <c r="G199" s="20">
        <v>25</v>
      </c>
      <c r="H199" s="20">
        <v>42</v>
      </c>
      <c r="I199" s="20">
        <f>SUM(G199:H199)</f>
        <v>67</v>
      </c>
      <c r="J199" s="20">
        <v>65</v>
      </c>
      <c r="K199" s="20">
        <v>97</v>
      </c>
      <c r="L199" s="20">
        <f>SUM(J199:K199)</f>
        <v>162</v>
      </c>
      <c r="M199" s="20">
        <f t="shared" ref="M199:N199" si="94">SUM(G199,J199)</f>
        <v>90</v>
      </c>
      <c r="N199" s="20">
        <f t="shared" si="94"/>
        <v>139</v>
      </c>
      <c r="O199" s="20">
        <f>SUM(M199:N199)</f>
        <v>229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.5" customHeight="1" x14ac:dyDescent="0.2">
      <c r="A200" s="99" t="s">
        <v>31</v>
      </c>
      <c r="B200" s="132"/>
      <c r="C200" s="133"/>
      <c r="D200" s="25">
        <f t="shared" ref="D200:O200" si="95">SUM(D199)</f>
        <v>30</v>
      </c>
      <c r="E200" s="25">
        <f t="shared" si="95"/>
        <v>66</v>
      </c>
      <c r="F200" s="25">
        <f t="shared" si="95"/>
        <v>96</v>
      </c>
      <c r="G200" s="25">
        <f t="shared" si="95"/>
        <v>25</v>
      </c>
      <c r="H200" s="25">
        <f t="shared" si="95"/>
        <v>42</v>
      </c>
      <c r="I200" s="25">
        <f t="shared" si="95"/>
        <v>67</v>
      </c>
      <c r="J200" s="25">
        <f t="shared" si="95"/>
        <v>65</v>
      </c>
      <c r="K200" s="25">
        <f t="shared" si="95"/>
        <v>97</v>
      </c>
      <c r="L200" s="25">
        <f t="shared" si="95"/>
        <v>162</v>
      </c>
      <c r="M200" s="25">
        <f t="shared" si="95"/>
        <v>90</v>
      </c>
      <c r="N200" s="25">
        <f t="shared" si="95"/>
        <v>139</v>
      </c>
      <c r="O200" s="25">
        <f t="shared" si="95"/>
        <v>229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8.25" customHeight="1" x14ac:dyDescent="0.2">
      <c r="A201" s="29"/>
      <c r="B201" s="29"/>
      <c r="C201" s="30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02" t="s">
        <v>89</v>
      </c>
      <c r="B202" s="134"/>
      <c r="C202" s="134"/>
      <c r="D202" s="134"/>
      <c r="E202" s="134"/>
      <c r="F202" s="135"/>
      <c r="G202" s="96" t="s">
        <v>10</v>
      </c>
      <c r="H202" s="97"/>
      <c r="I202" s="97"/>
      <c r="J202" s="97"/>
      <c r="K202" s="97"/>
      <c r="L202" s="97"/>
      <c r="M202" s="97"/>
      <c r="N202" s="97"/>
      <c r="O202" s="9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5" t="s">
        <v>11</v>
      </c>
      <c r="B203" s="103" t="s">
        <v>12</v>
      </c>
      <c r="C203" s="116" t="s">
        <v>13</v>
      </c>
      <c r="D203" s="96" t="s">
        <v>14</v>
      </c>
      <c r="E203" s="97"/>
      <c r="F203" s="98"/>
      <c r="G203" s="96" t="s">
        <v>15</v>
      </c>
      <c r="H203" s="97"/>
      <c r="I203" s="98"/>
      <c r="J203" s="96" t="s">
        <v>16</v>
      </c>
      <c r="K203" s="97"/>
      <c r="L203" s="98"/>
      <c r="M203" s="96" t="s">
        <v>17</v>
      </c>
      <c r="N203" s="97"/>
      <c r="O203" s="98"/>
      <c r="P203" s="46"/>
      <c r="Q203" s="46"/>
      <c r="R203" s="46"/>
      <c r="S203" s="46"/>
      <c r="T203" s="46"/>
      <c r="U203" s="46"/>
      <c r="V203" s="46"/>
      <c r="W203" s="46"/>
      <c r="X203" s="46"/>
      <c r="Y203" s="46"/>
    </row>
    <row r="204" spans="1:25" x14ac:dyDescent="0.2">
      <c r="A204" s="15" t="s">
        <v>18</v>
      </c>
      <c r="B204" s="104"/>
      <c r="C204" s="117"/>
      <c r="D204" s="25" t="s">
        <v>19</v>
      </c>
      <c r="E204" s="25" t="s">
        <v>20</v>
      </c>
      <c r="F204" s="25" t="s">
        <v>21</v>
      </c>
      <c r="G204" s="25" t="s">
        <v>19</v>
      </c>
      <c r="H204" s="25" t="s">
        <v>20</v>
      </c>
      <c r="I204" s="25" t="s">
        <v>21</v>
      </c>
      <c r="J204" s="25" t="s">
        <v>19</v>
      </c>
      <c r="K204" s="25" t="s">
        <v>20</v>
      </c>
      <c r="L204" s="25" t="s">
        <v>21</v>
      </c>
      <c r="M204" s="25" t="s">
        <v>19</v>
      </c>
      <c r="N204" s="25" t="s">
        <v>20</v>
      </c>
      <c r="O204" s="25" t="s">
        <v>21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18" t="s">
        <v>157</v>
      </c>
      <c r="B205" s="18" t="s">
        <v>133</v>
      </c>
      <c r="C205" s="27" t="s">
        <v>55</v>
      </c>
      <c r="D205" s="20">
        <v>41</v>
      </c>
      <c r="E205" s="20">
        <v>64</v>
      </c>
      <c r="F205" s="20">
        <f>SUM(D205:E205)</f>
        <v>105</v>
      </c>
      <c r="G205" s="20">
        <v>32</v>
      </c>
      <c r="H205" s="20">
        <v>51</v>
      </c>
      <c r="I205" s="20">
        <f>SUM(G205,H205)</f>
        <v>83</v>
      </c>
      <c r="J205" s="20">
        <v>164</v>
      </c>
      <c r="K205" s="20">
        <v>217</v>
      </c>
      <c r="L205" s="20">
        <f>SUM(J205:K205)</f>
        <v>381</v>
      </c>
      <c r="M205" s="20">
        <f t="shared" ref="M205:N205" si="96">G205+J205</f>
        <v>196</v>
      </c>
      <c r="N205" s="20">
        <f t="shared" si="96"/>
        <v>268</v>
      </c>
      <c r="O205" s="20">
        <f>SUM(M205:N205)</f>
        <v>464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99" t="s">
        <v>31</v>
      </c>
      <c r="B206" s="132"/>
      <c r="C206" s="133"/>
      <c r="D206" s="25">
        <f t="shared" ref="D206:N206" si="97">SUM(D205)</f>
        <v>41</v>
      </c>
      <c r="E206" s="25">
        <f t="shared" si="97"/>
        <v>64</v>
      </c>
      <c r="F206" s="25">
        <f t="shared" si="97"/>
        <v>105</v>
      </c>
      <c r="G206" s="25">
        <f t="shared" si="97"/>
        <v>32</v>
      </c>
      <c r="H206" s="25">
        <f t="shared" si="97"/>
        <v>51</v>
      </c>
      <c r="I206" s="25">
        <f t="shared" si="97"/>
        <v>83</v>
      </c>
      <c r="J206" s="25">
        <f t="shared" si="97"/>
        <v>164</v>
      </c>
      <c r="K206" s="25">
        <f t="shared" si="97"/>
        <v>217</v>
      </c>
      <c r="L206" s="25">
        <f t="shared" si="97"/>
        <v>381</v>
      </c>
      <c r="M206" s="25">
        <f t="shared" si="97"/>
        <v>196</v>
      </c>
      <c r="N206" s="25">
        <f t="shared" si="97"/>
        <v>268</v>
      </c>
      <c r="O206" s="25">
        <f>SUM(O205)</f>
        <v>464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22"/>
      <c r="B207" s="28"/>
      <c r="C207" s="2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02" t="s">
        <v>98</v>
      </c>
      <c r="B208" s="134"/>
      <c r="C208" s="134"/>
      <c r="D208" s="134"/>
      <c r="E208" s="134"/>
      <c r="F208" s="135"/>
      <c r="G208" s="96" t="s">
        <v>10</v>
      </c>
      <c r="H208" s="97"/>
      <c r="I208" s="97"/>
      <c r="J208" s="97"/>
      <c r="K208" s="97"/>
      <c r="L208" s="97"/>
      <c r="M208" s="97"/>
      <c r="N208" s="97"/>
      <c r="O208" s="98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5" t="s">
        <v>11</v>
      </c>
      <c r="B209" s="103" t="s">
        <v>12</v>
      </c>
      <c r="C209" s="116" t="s">
        <v>13</v>
      </c>
      <c r="D209" s="96" t="s">
        <v>14</v>
      </c>
      <c r="E209" s="97"/>
      <c r="F209" s="98"/>
      <c r="G209" s="96" t="s">
        <v>15</v>
      </c>
      <c r="H209" s="97"/>
      <c r="I209" s="98"/>
      <c r="J209" s="96" t="s">
        <v>16</v>
      </c>
      <c r="K209" s="97"/>
      <c r="L209" s="98"/>
      <c r="M209" s="96" t="s">
        <v>17</v>
      </c>
      <c r="N209" s="97"/>
      <c r="O209" s="98"/>
      <c r="P209" s="46"/>
      <c r="Q209" s="46"/>
      <c r="R209" s="46"/>
      <c r="S209" s="46"/>
      <c r="T209" s="46"/>
      <c r="U209" s="46"/>
      <c r="V209" s="46"/>
      <c r="W209" s="46"/>
      <c r="X209" s="46"/>
      <c r="Y209" s="46"/>
    </row>
    <row r="210" spans="1:25" x14ac:dyDescent="0.2">
      <c r="A210" s="15" t="s">
        <v>18</v>
      </c>
      <c r="B210" s="104"/>
      <c r="C210" s="117"/>
      <c r="D210" s="25" t="s">
        <v>19</v>
      </c>
      <c r="E210" s="25" t="s">
        <v>20</v>
      </c>
      <c r="F210" s="25" t="s">
        <v>21</v>
      </c>
      <c r="G210" s="25" t="s">
        <v>19</v>
      </c>
      <c r="H210" s="25" t="s">
        <v>20</v>
      </c>
      <c r="I210" s="25" t="s">
        <v>21</v>
      </c>
      <c r="J210" s="25" t="s">
        <v>19</v>
      </c>
      <c r="K210" s="25" t="s">
        <v>20</v>
      </c>
      <c r="L210" s="25" t="s">
        <v>21</v>
      </c>
      <c r="M210" s="25" t="s">
        <v>19</v>
      </c>
      <c r="N210" s="25" t="s">
        <v>20</v>
      </c>
      <c r="O210" s="25" t="s">
        <v>21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8" t="s">
        <v>75</v>
      </c>
      <c r="B211" s="18" t="s">
        <v>135</v>
      </c>
      <c r="C211" s="27" t="s">
        <v>39</v>
      </c>
      <c r="D211" s="20">
        <v>6</v>
      </c>
      <c r="E211" s="20">
        <v>9</v>
      </c>
      <c r="F211" s="20">
        <f>SUM(D211:E211)</f>
        <v>15</v>
      </c>
      <c r="G211" s="20">
        <v>4</v>
      </c>
      <c r="H211" s="20">
        <v>9</v>
      </c>
      <c r="I211" s="20">
        <f>SUM(G211,H211)</f>
        <v>13</v>
      </c>
      <c r="J211" s="20">
        <v>3</v>
      </c>
      <c r="K211" s="20">
        <v>15</v>
      </c>
      <c r="L211" s="20">
        <f>SUM(J211:K211)</f>
        <v>18</v>
      </c>
      <c r="M211" s="20">
        <f t="shared" ref="M211:N211" si="98">G211+J211</f>
        <v>7</v>
      </c>
      <c r="N211" s="20">
        <f t="shared" si="98"/>
        <v>24</v>
      </c>
      <c r="O211" s="20">
        <f>SUM(M211:N211)</f>
        <v>31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99" t="s">
        <v>31</v>
      </c>
      <c r="B212" s="132"/>
      <c r="C212" s="133"/>
      <c r="D212" s="25">
        <f>SUM(D211)</f>
        <v>6</v>
      </c>
      <c r="E212" s="25">
        <f>SUM(E211)</f>
        <v>9</v>
      </c>
      <c r="F212" s="25">
        <f>SUM(F211)</f>
        <v>15</v>
      </c>
      <c r="G212" s="25">
        <f>SUM(G211)</f>
        <v>4</v>
      </c>
      <c r="H212" s="25">
        <f t="shared" ref="H212:O212" si="99">SUM(H211)</f>
        <v>9</v>
      </c>
      <c r="I212" s="25">
        <f t="shared" si="99"/>
        <v>13</v>
      </c>
      <c r="J212" s="25">
        <f t="shared" si="99"/>
        <v>3</v>
      </c>
      <c r="K212" s="25">
        <f t="shared" si="99"/>
        <v>15</v>
      </c>
      <c r="L212" s="25">
        <f t="shared" si="99"/>
        <v>18</v>
      </c>
      <c r="M212" s="25">
        <f t="shared" si="99"/>
        <v>7</v>
      </c>
      <c r="N212" s="25">
        <f t="shared" si="99"/>
        <v>24</v>
      </c>
      <c r="O212" s="25">
        <f t="shared" si="99"/>
        <v>31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22"/>
      <c r="B213" s="28"/>
      <c r="C213" s="2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5" thickBot="1" x14ac:dyDescent="0.25">
      <c r="A214" s="29"/>
      <c r="B214" s="29"/>
      <c r="C214" s="30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.5" thickBot="1" x14ac:dyDescent="0.25">
      <c r="A215" s="143" t="s">
        <v>79</v>
      </c>
      <c r="B215" s="144"/>
      <c r="C215" s="145"/>
      <c r="D215" s="62">
        <f>SUM(D206,D167,D173,D180,D188,D194,D200,D212)</f>
        <v>233</v>
      </c>
      <c r="E215" s="62">
        <f t="shared" ref="E215:O215" si="100">SUM(E206,E167,E173,E180,E188,E194,E200,E212)</f>
        <v>322</v>
      </c>
      <c r="F215" s="62">
        <f t="shared" si="100"/>
        <v>555</v>
      </c>
      <c r="G215" s="62">
        <f t="shared" si="100"/>
        <v>181</v>
      </c>
      <c r="H215" s="62">
        <f t="shared" si="100"/>
        <v>237</v>
      </c>
      <c r="I215" s="62">
        <f t="shared" si="100"/>
        <v>418</v>
      </c>
      <c r="J215" s="62">
        <f t="shared" si="100"/>
        <v>726</v>
      </c>
      <c r="K215" s="62">
        <f t="shared" si="100"/>
        <v>1002</v>
      </c>
      <c r="L215" s="62">
        <f t="shared" si="100"/>
        <v>1728</v>
      </c>
      <c r="M215" s="62">
        <f t="shared" si="100"/>
        <v>907</v>
      </c>
      <c r="N215" s="62">
        <f t="shared" si="100"/>
        <v>1239</v>
      </c>
      <c r="O215" s="62">
        <f t="shared" si="100"/>
        <v>2146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51" t="s">
        <v>184</v>
      </c>
      <c r="B216" s="151"/>
      <c r="C216" s="151"/>
      <c r="D216" s="151"/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02" t="s">
        <v>36</v>
      </c>
      <c r="B217" s="134"/>
      <c r="C217" s="134"/>
      <c r="D217" s="134"/>
      <c r="E217" s="134"/>
      <c r="F217" s="135"/>
      <c r="G217" s="96" t="s">
        <v>10</v>
      </c>
      <c r="H217" s="97"/>
      <c r="I217" s="97"/>
      <c r="J217" s="97"/>
      <c r="K217" s="97"/>
      <c r="L217" s="97"/>
      <c r="M217" s="97"/>
      <c r="N217" s="97"/>
      <c r="O217" s="98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5" t="s">
        <v>11</v>
      </c>
      <c r="B218" s="103" t="s">
        <v>12</v>
      </c>
      <c r="C218" s="116" t="s">
        <v>13</v>
      </c>
      <c r="D218" s="96" t="s">
        <v>14</v>
      </c>
      <c r="E218" s="97"/>
      <c r="F218" s="98"/>
      <c r="G218" s="96" t="s">
        <v>15</v>
      </c>
      <c r="H218" s="97"/>
      <c r="I218" s="98"/>
      <c r="J218" s="96" t="s">
        <v>16</v>
      </c>
      <c r="K218" s="97"/>
      <c r="L218" s="98"/>
      <c r="M218" s="96" t="s">
        <v>17</v>
      </c>
      <c r="N218" s="97"/>
      <c r="O218" s="98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5" t="s">
        <v>18</v>
      </c>
      <c r="B219" s="104"/>
      <c r="C219" s="117"/>
      <c r="D219" s="25" t="s">
        <v>19</v>
      </c>
      <c r="E219" s="25" t="s">
        <v>20</v>
      </c>
      <c r="F219" s="25" t="s">
        <v>21</v>
      </c>
      <c r="G219" s="25" t="s">
        <v>19</v>
      </c>
      <c r="H219" s="25" t="s">
        <v>20</v>
      </c>
      <c r="I219" s="25" t="s">
        <v>21</v>
      </c>
      <c r="J219" s="25" t="s">
        <v>19</v>
      </c>
      <c r="K219" s="25" t="s">
        <v>20</v>
      </c>
      <c r="L219" s="25" t="s">
        <v>21</v>
      </c>
      <c r="M219" s="25" t="s">
        <v>19</v>
      </c>
      <c r="N219" s="25" t="s">
        <v>20</v>
      </c>
      <c r="O219" s="25" t="s">
        <v>21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2.5" x14ac:dyDescent="0.2">
      <c r="A220" s="18" t="s">
        <v>136</v>
      </c>
      <c r="B220" s="18" t="s">
        <v>108</v>
      </c>
      <c r="C220" s="27" t="s">
        <v>198</v>
      </c>
      <c r="D220" s="20">
        <v>0</v>
      </c>
      <c r="E220" s="20">
        <v>0</v>
      </c>
      <c r="F220" s="20">
        <f t="shared" ref="F220" si="101">SUM(D220:E220)</f>
        <v>0</v>
      </c>
      <c r="G220" s="20">
        <v>0</v>
      </c>
      <c r="H220" s="20">
        <v>0</v>
      </c>
      <c r="I220" s="20">
        <f t="shared" ref="I220" si="102">SUM(G220:H220)</f>
        <v>0</v>
      </c>
      <c r="J220" s="20">
        <v>1</v>
      </c>
      <c r="K220" s="20">
        <v>7</v>
      </c>
      <c r="L220" s="20">
        <f t="shared" ref="L220" si="103">SUM(J220:K220)</f>
        <v>8</v>
      </c>
      <c r="M220" s="20">
        <f t="shared" ref="M220:N220" si="104">SUM(G220,J220)</f>
        <v>1</v>
      </c>
      <c r="N220" s="20">
        <f t="shared" si="104"/>
        <v>7</v>
      </c>
      <c r="O220" s="20">
        <f t="shared" ref="O220" si="105">SUM(M220:N220)</f>
        <v>8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99" t="s">
        <v>31</v>
      </c>
      <c r="B221" s="132"/>
      <c r="C221" s="133"/>
      <c r="D221" s="25">
        <f t="shared" ref="D221:N221" si="106">SUM(D220)</f>
        <v>0</v>
      </c>
      <c r="E221" s="25">
        <f t="shared" si="106"/>
        <v>0</v>
      </c>
      <c r="F221" s="25">
        <f t="shared" si="106"/>
        <v>0</v>
      </c>
      <c r="G221" s="25">
        <f t="shared" si="106"/>
        <v>0</v>
      </c>
      <c r="H221" s="25">
        <f t="shared" si="106"/>
        <v>0</v>
      </c>
      <c r="I221" s="25">
        <f t="shared" si="106"/>
        <v>0</v>
      </c>
      <c r="J221" s="25">
        <f t="shared" si="106"/>
        <v>1</v>
      </c>
      <c r="K221" s="25">
        <f t="shared" si="106"/>
        <v>7</v>
      </c>
      <c r="L221" s="25">
        <f t="shared" si="106"/>
        <v>8</v>
      </c>
      <c r="M221" s="25">
        <f t="shared" si="106"/>
        <v>1</v>
      </c>
      <c r="N221" s="25">
        <f t="shared" si="106"/>
        <v>7</v>
      </c>
      <c r="O221" s="25">
        <f>SUM(O220)</f>
        <v>8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.5" thickBot="1" x14ac:dyDescent="0.25">
      <c r="A222" s="29"/>
      <c r="B222" s="29"/>
      <c r="C222" s="30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.5" thickBot="1" x14ac:dyDescent="0.25">
      <c r="A223" s="148" t="s">
        <v>185</v>
      </c>
      <c r="B223" s="149"/>
      <c r="C223" s="150"/>
      <c r="D223" s="63">
        <f>SUM(D221)</f>
        <v>0</v>
      </c>
      <c r="E223" s="63">
        <f t="shared" ref="E223:O223" si="107">SUM(E221)</f>
        <v>0</v>
      </c>
      <c r="F223" s="63">
        <f t="shared" si="107"/>
        <v>0</v>
      </c>
      <c r="G223" s="63">
        <f t="shared" si="107"/>
        <v>0</v>
      </c>
      <c r="H223" s="63">
        <f t="shared" si="107"/>
        <v>0</v>
      </c>
      <c r="I223" s="63">
        <f t="shared" si="107"/>
        <v>0</v>
      </c>
      <c r="J223" s="63">
        <f t="shared" si="107"/>
        <v>1</v>
      </c>
      <c r="K223" s="63">
        <f t="shared" si="107"/>
        <v>7</v>
      </c>
      <c r="L223" s="63">
        <f t="shared" si="107"/>
        <v>8</v>
      </c>
      <c r="M223" s="63">
        <f t="shared" si="107"/>
        <v>1</v>
      </c>
      <c r="N223" s="64">
        <f t="shared" si="107"/>
        <v>7</v>
      </c>
      <c r="O223" s="63">
        <f t="shared" si="107"/>
        <v>8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.5" thickBot="1" x14ac:dyDescent="0.25">
      <c r="A224" s="29"/>
      <c r="B224" s="29"/>
      <c r="C224" s="30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.5" thickBot="1" x14ac:dyDescent="0.25">
      <c r="A225" s="143" t="s">
        <v>72</v>
      </c>
      <c r="B225" s="144"/>
      <c r="C225" s="145"/>
      <c r="D225" s="62">
        <f>SUM(D160)</f>
        <v>574</v>
      </c>
      <c r="E225" s="62">
        <f>SUM(E160)</f>
        <v>539</v>
      </c>
      <c r="F225" s="62">
        <f>SUM(F160)</f>
        <v>1113</v>
      </c>
      <c r="G225" s="62">
        <f>SUM(G160)</f>
        <v>1099</v>
      </c>
      <c r="H225" s="62">
        <f>SUM(H160)</f>
        <v>1128</v>
      </c>
      <c r="I225" s="62">
        <f>SUM(I160)</f>
        <v>2227</v>
      </c>
      <c r="J225" s="62">
        <f>SUM(J160)</f>
        <v>11487</v>
      </c>
      <c r="K225" s="62">
        <f>SUM(K160)</f>
        <v>11835</v>
      </c>
      <c r="L225" s="62">
        <f>SUM(L160)</f>
        <v>23322</v>
      </c>
      <c r="M225" s="62">
        <f>SUM(M160)</f>
        <v>12586</v>
      </c>
      <c r="N225" s="62">
        <f>SUM(N160)</f>
        <v>12963</v>
      </c>
      <c r="O225" s="62">
        <f>SUM(O160)</f>
        <v>25549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.5" thickBot="1" x14ac:dyDescent="0.25">
      <c r="A226" s="29"/>
      <c r="B226" s="29"/>
      <c r="C226" s="30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.5" thickBot="1" x14ac:dyDescent="0.25">
      <c r="A227" s="143" t="s">
        <v>79</v>
      </c>
      <c r="B227" s="144"/>
      <c r="C227" s="145"/>
      <c r="D227" s="62">
        <f t="shared" ref="D227:O227" si="108">SUM(D215)</f>
        <v>233</v>
      </c>
      <c r="E227" s="62">
        <f t="shared" si="108"/>
        <v>322</v>
      </c>
      <c r="F227" s="62">
        <f t="shared" si="108"/>
        <v>555</v>
      </c>
      <c r="G227" s="62">
        <f t="shared" si="108"/>
        <v>181</v>
      </c>
      <c r="H227" s="62">
        <f t="shared" si="108"/>
        <v>237</v>
      </c>
      <c r="I227" s="62">
        <f t="shared" si="108"/>
        <v>418</v>
      </c>
      <c r="J227" s="62">
        <f t="shared" si="108"/>
        <v>726</v>
      </c>
      <c r="K227" s="62">
        <f t="shared" si="108"/>
        <v>1002</v>
      </c>
      <c r="L227" s="62">
        <f t="shared" si="108"/>
        <v>1728</v>
      </c>
      <c r="M227" s="62">
        <f t="shared" si="108"/>
        <v>907</v>
      </c>
      <c r="N227" s="62">
        <f t="shared" si="108"/>
        <v>1239</v>
      </c>
      <c r="O227" s="62">
        <f t="shared" si="108"/>
        <v>2146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.5" thickBot="1" x14ac:dyDescent="0.25">
      <c r="A228" s="22"/>
      <c r="B228" s="28"/>
      <c r="C228" s="2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.5" thickBot="1" x14ac:dyDescent="0.25">
      <c r="A229" s="148" t="s">
        <v>185</v>
      </c>
      <c r="B229" s="149"/>
      <c r="C229" s="150"/>
      <c r="D229" s="65">
        <f t="shared" ref="D229:O229" si="109">SUM(D223)</f>
        <v>0</v>
      </c>
      <c r="E229" s="65">
        <f t="shared" si="109"/>
        <v>0</v>
      </c>
      <c r="F229" s="65">
        <f t="shared" si="109"/>
        <v>0</v>
      </c>
      <c r="G229" s="65">
        <f t="shared" si="109"/>
        <v>0</v>
      </c>
      <c r="H229" s="65">
        <f t="shared" si="109"/>
        <v>0</v>
      </c>
      <c r="I229" s="65">
        <f t="shared" si="109"/>
        <v>0</v>
      </c>
      <c r="J229" s="65">
        <f t="shared" si="109"/>
        <v>1</v>
      </c>
      <c r="K229" s="65">
        <f t="shared" si="109"/>
        <v>7</v>
      </c>
      <c r="L229" s="65">
        <f t="shared" si="109"/>
        <v>8</v>
      </c>
      <c r="M229" s="65">
        <f t="shared" si="109"/>
        <v>1</v>
      </c>
      <c r="N229" s="65">
        <f t="shared" si="109"/>
        <v>7</v>
      </c>
      <c r="O229" s="65">
        <f t="shared" si="109"/>
        <v>8</v>
      </c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.5" thickBot="1" x14ac:dyDescent="0.25">
      <c r="A230" s="29"/>
      <c r="B230" s="29"/>
      <c r="C230" s="30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.5" thickBot="1" x14ac:dyDescent="0.25">
      <c r="A231" s="143" t="s">
        <v>80</v>
      </c>
      <c r="B231" s="144"/>
      <c r="C231" s="145"/>
      <c r="D231" s="62">
        <f>SUM(D225+D227+D229)</f>
        <v>807</v>
      </c>
      <c r="E231" s="62">
        <f t="shared" ref="E231:O231" si="110">SUM(E225+E227+E229)</f>
        <v>861</v>
      </c>
      <c r="F231" s="62">
        <f t="shared" si="110"/>
        <v>1668</v>
      </c>
      <c r="G231" s="62">
        <f t="shared" si="110"/>
        <v>1280</v>
      </c>
      <c r="H231" s="62">
        <f t="shared" si="110"/>
        <v>1365</v>
      </c>
      <c r="I231" s="62">
        <f t="shared" si="110"/>
        <v>2645</v>
      </c>
      <c r="J231" s="62">
        <f t="shared" si="110"/>
        <v>12214</v>
      </c>
      <c r="K231" s="62">
        <f t="shared" si="110"/>
        <v>12844</v>
      </c>
      <c r="L231" s="62">
        <f t="shared" si="110"/>
        <v>25058</v>
      </c>
      <c r="M231" s="62">
        <f t="shared" si="110"/>
        <v>13494</v>
      </c>
      <c r="N231" s="62">
        <f t="shared" si="110"/>
        <v>14209</v>
      </c>
      <c r="O231" s="62">
        <f t="shared" si="110"/>
        <v>27703</v>
      </c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66"/>
      <c r="B232" s="66"/>
      <c r="C232" s="67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92"/>
      <c r="B233" s="8" t="s">
        <v>1</v>
      </c>
      <c r="C233" s="1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8.75" x14ac:dyDescent="0.3">
      <c r="A234" s="70"/>
      <c r="B234" s="71" t="s">
        <v>81</v>
      </c>
      <c r="C234" s="72"/>
      <c r="D234" s="90"/>
      <c r="E234" s="115" t="s">
        <v>82</v>
      </c>
      <c r="F234" s="115"/>
      <c r="G234" s="115"/>
      <c r="H234" s="115"/>
      <c r="I234" s="115"/>
      <c r="J234" s="115"/>
      <c r="K234" s="115"/>
      <c r="L234" s="14"/>
      <c r="M234" s="14"/>
      <c r="N234" s="14"/>
      <c r="O234" s="14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8.75" x14ac:dyDescent="0.3">
      <c r="A235" s="70"/>
      <c r="B235" s="70"/>
      <c r="C235" s="74"/>
      <c r="D235" s="90"/>
      <c r="E235" s="90"/>
      <c r="F235" s="90"/>
      <c r="G235" s="90"/>
      <c r="H235" s="90"/>
      <c r="I235" s="90"/>
      <c r="J235" s="90"/>
      <c r="K235" s="90"/>
      <c r="L235" s="14"/>
      <c r="M235" s="14"/>
      <c r="N235" s="14"/>
      <c r="O235" s="14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8.75" x14ac:dyDescent="0.3">
      <c r="A236" s="70"/>
      <c r="B236" s="70"/>
      <c r="C236" s="74"/>
      <c r="D236" s="90"/>
      <c r="E236" s="90"/>
      <c r="F236" s="90"/>
      <c r="G236" s="90"/>
      <c r="H236" s="90"/>
      <c r="I236" s="90"/>
      <c r="J236" s="90"/>
      <c r="K236" s="90"/>
      <c r="L236" s="14"/>
      <c r="M236" s="14"/>
      <c r="N236" s="14"/>
      <c r="O236" s="14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9.5" thickBot="1" x14ac:dyDescent="0.35">
      <c r="A237" s="70"/>
      <c r="B237" s="75"/>
      <c r="C237" s="72"/>
      <c r="D237" s="76"/>
      <c r="E237" s="146" t="s">
        <v>83</v>
      </c>
      <c r="F237" s="147"/>
      <c r="G237" s="147"/>
      <c r="H237" s="147"/>
      <c r="I237" s="147"/>
      <c r="J237" s="147"/>
      <c r="K237" s="147"/>
      <c r="L237" s="14"/>
      <c r="M237" s="14"/>
      <c r="N237" s="14"/>
      <c r="O237" s="14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8.75" x14ac:dyDescent="0.3">
      <c r="A238" s="70"/>
      <c r="B238" s="77" t="s">
        <v>84</v>
      </c>
      <c r="C238" s="72"/>
      <c r="D238" s="76"/>
      <c r="E238" s="146" t="s">
        <v>85</v>
      </c>
      <c r="F238" s="147"/>
      <c r="G238" s="147"/>
      <c r="H238" s="147"/>
      <c r="I238" s="147"/>
      <c r="J238" s="147"/>
      <c r="K238" s="147"/>
      <c r="L238" s="14"/>
      <c r="M238" s="14"/>
      <c r="N238" s="14"/>
      <c r="O238" s="14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66"/>
      <c r="B239" s="66"/>
      <c r="C239" s="67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s="55" customFormat="1" x14ac:dyDescent="0.2">
      <c r="A240" s="78"/>
      <c r="B240" s="78"/>
      <c r="C240" s="79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54"/>
      <c r="Q240" s="54"/>
      <c r="R240" s="54"/>
      <c r="S240" s="54"/>
      <c r="T240" s="54"/>
      <c r="U240" s="54"/>
      <c r="V240" s="54"/>
      <c r="W240" s="54"/>
      <c r="X240" s="54"/>
      <c r="Y240" s="54"/>
    </row>
    <row r="241" spans="1:25" s="55" customFormat="1" x14ac:dyDescent="0.2">
      <c r="A241" s="81"/>
      <c r="B241" s="82"/>
      <c r="C241" s="54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54"/>
      <c r="Q241" s="54"/>
      <c r="R241" s="54"/>
      <c r="S241" s="54"/>
      <c r="T241" s="54"/>
      <c r="U241" s="54"/>
      <c r="V241" s="54"/>
      <c r="W241" s="54"/>
      <c r="X241" s="54"/>
      <c r="Y241" s="54"/>
    </row>
    <row r="242" spans="1:25" s="55" customFormat="1" x14ac:dyDescent="0.2">
      <c r="A242" s="81"/>
      <c r="B242" s="82"/>
      <c r="C242" s="54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54"/>
      <c r="Q242" s="54"/>
      <c r="R242" s="54"/>
      <c r="S242" s="54"/>
      <c r="T242" s="54"/>
      <c r="U242" s="54"/>
      <c r="V242" s="54"/>
      <c r="W242" s="54"/>
      <c r="X242" s="54"/>
      <c r="Y242" s="54"/>
    </row>
    <row r="243" spans="1:25" s="55" customFormat="1" x14ac:dyDescent="0.2">
      <c r="A243" s="84"/>
      <c r="B243" s="84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</row>
    <row r="244" spans="1:25" s="55" customFormat="1" x14ac:dyDescent="0.2">
      <c r="A244" s="84"/>
      <c r="B244" s="84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</row>
    <row r="245" spans="1:25" s="55" customFormat="1" x14ac:dyDescent="0.2">
      <c r="A245" s="84"/>
      <c r="B245" s="84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</row>
    <row r="246" spans="1:25" s="55" customFormat="1" x14ac:dyDescent="0.2">
      <c r="A246" s="84"/>
      <c r="B246" s="84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</row>
    <row r="247" spans="1:25" s="55" customFormat="1" x14ac:dyDescent="0.2">
      <c r="A247" s="84"/>
      <c r="B247" s="84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</row>
    <row r="248" spans="1:25" s="55" customFormat="1" x14ac:dyDescent="0.2">
      <c r="A248" s="84"/>
      <c r="B248" s="84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</row>
    <row r="249" spans="1:25" s="55" customFormat="1" x14ac:dyDescent="0.2">
      <c r="A249" s="84"/>
      <c r="B249" s="84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</row>
    <row r="250" spans="1:25" s="55" customFormat="1" x14ac:dyDescent="0.2">
      <c r="A250" s="84"/>
      <c r="B250" s="84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</row>
    <row r="251" spans="1:25" s="55" customFormat="1" x14ac:dyDescent="0.2">
      <c r="A251" s="84"/>
      <c r="B251" s="84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</row>
    <row r="252" spans="1:25" s="55" customFormat="1" x14ac:dyDescent="0.2">
      <c r="A252" s="84"/>
      <c r="B252" s="84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</row>
    <row r="253" spans="1:25" s="55" customFormat="1" x14ac:dyDescent="0.2">
      <c r="A253" s="84"/>
      <c r="B253" s="84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</row>
    <row r="254" spans="1:25" s="55" customFormat="1" x14ac:dyDescent="0.2">
      <c r="A254" s="84"/>
      <c r="B254" s="84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</row>
    <row r="255" spans="1:25" s="55" customFormat="1" x14ac:dyDescent="0.2">
      <c r="A255" s="84"/>
      <c r="B255" s="84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</row>
    <row r="256" spans="1:25" s="55" customFormat="1" x14ac:dyDescent="0.2">
      <c r="A256" s="84"/>
      <c r="B256" s="84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</row>
    <row r="257" spans="1:15" s="55" customFormat="1" x14ac:dyDescent="0.2">
      <c r="A257" s="84"/>
      <c r="B257" s="84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</row>
    <row r="258" spans="1:15" s="55" customFormat="1" x14ac:dyDescent="0.2">
      <c r="A258" s="84"/>
      <c r="B258" s="84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</row>
    <row r="259" spans="1:15" s="55" customFormat="1" x14ac:dyDescent="0.2">
      <c r="A259" s="84"/>
      <c r="B259" s="84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</row>
    <row r="260" spans="1:15" s="55" customFormat="1" x14ac:dyDescent="0.2">
      <c r="A260" s="84"/>
      <c r="B260" s="84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</row>
    <row r="261" spans="1:15" s="55" customFormat="1" x14ac:dyDescent="0.2">
      <c r="A261" s="84"/>
      <c r="B261" s="84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</row>
    <row r="262" spans="1:15" s="55" customFormat="1" x14ac:dyDescent="0.2">
      <c r="A262" s="84"/>
      <c r="B262" s="84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</row>
    <row r="263" spans="1:15" s="55" customFormat="1" x14ac:dyDescent="0.2">
      <c r="A263" s="84"/>
      <c r="B263" s="84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</row>
  </sheetData>
  <mergeCells count="223">
    <mergeCell ref="A221:C221"/>
    <mergeCell ref="A223:C223"/>
    <mergeCell ref="A225:C225"/>
    <mergeCell ref="A227:C227"/>
    <mergeCell ref="A229:C229"/>
    <mergeCell ref="A231:C231"/>
    <mergeCell ref="E234:K234"/>
    <mergeCell ref="E237:K237"/>
    <mergeCell ref="E238:K238"/>
    <mergeCell ref="A215:C215"/>
    <mergeCell ref="A216:O216"/>
    <mergeCell ref="A217:F217"/>
    <mergeCell ref="G217:O217"/>
    <mergeCell ref="B218:B219"/>
    <mergeCell ref="C218:C219"/>
    <mergeCell ref="D218:F218"/>
    <mergeCell ref="G218:I218"/>
    <mergeCell ref="J218:L218"/>
    <mergeCell ref="M218:O218"/>
    <mergeCell ref="A208:F208"/>
    <mergeCell ref="G208:O208"/>
    <mergeCell ref="B209:B210"/>
    <mergeCell ref="C209:C210"/>
    <mergeCell ref="D209:F209"/>
    <mergeCell ref="G209:I209"/>
    <mergeCell ref="J209:L209"/>
    <mergeCell ref="M209:O209"/>
    <mergeCell ref="A212:C212"/>
    <mergeCell ref="A202:F202"/>
    <mergeCell ref="G202:O202"/>
    <mergeCell ref="B203:B204"/>
    <mergeCell ref="C203:C204"/>
    <mergeCell ref="D203:F203"/>
    <mergeCell ref="G203:I203"/>
    <mergeCell ref="J203:L203"/>
    <mergeCell ref="M203:O203"/>
    <mergeCell ref="A206:C206"/>
    <mergeCell ref="A196:F196"/>
    <mergeCell ref="G196:O196"/>
    <mergeCell ref="B197:B198"/>
    <mergeCell ref="C197:C198"/>
    <mergeCell ref="D197:F197"/>
    <mergeCell ref="G197:I197"/>
    <mergeCell ref="J197:L197"/>
    <mergeCell ref="M197:O197"/>
    <mergeCell ref="A200:C200"/>
    <mergeCell ref="A190:F190"/>
    <mergeCell ref="G190:O190"/>
    <mergeCell ref="B191:B192"/>
    <mergeCell ref="C191:C192"/>
    <mergeCell ref="D191:F191"/>
    <mergeCell ref="G191:I191"/>
    <mergeCell ref="J191:L191"/>
    <mergeCell ref="M191:O191"/>
    <mergeCell ref="A194:C194"/>
    <mergeCell ref="A182:F182"/>
    <mergeCell ref="G182:O182"/>
    <mergeCell ref="B183:B184"/>
    <mergeCell ref="C183:C184"/>
    <mergeCell ref="D183:F183"/>
    <mergeCell ref="G183:I183"/>
    <mergeCell ref="J183:L183"/>
    <mergeCell ref="M183:O183"/>
    <mergeCell ref="A188:C188"/>
    <mergeCell ref="A175:F175"/>
    <mergeCell ref="G175:O175"/>
    <mergeCell ref="B176:B177"/>
    <mergeCell ref="C176:C177"/>
    <mergeCell ref="D176:F176"/>
    <mergeCell ref="G176:I176"/>
    <mergeCell ref="J176:L176"/>
    <mergeCell ref="M176:O176"/>
    <mergeCell ref="A180:C180"/>
    <mergeCell ref="A169:F169"/>
    <mergeCell ref="G169:O169"/>
    <mergeCell ref="B170:B171"/>
    <mergeCell ref="C170:C171"/>
    <mergeCell ref="D170:F170"/>
    <mergeCell ref="G170:I170"/>
    <mergeCell ref="J170:L170"/>
    <mergeCell ref="M170:O170"/>
    <mergeCell ref="A173:C173"/>
    <mergeCell ref="A163:F163"/>
    <mergeCell ref="G163:O163"/>
    <mergeCell ref="B164:B165"/>
    <mergeCell ref="C164:C165"/>
    <mergeCell ref="D164:F164"/>
    <mergeCell ref="G164:I164"/>
    <mergeCell ref="J164:L164"/>
    <mergeCell ref="M164:O164"/>
    <mergeCell ref="A167:C167"/>
    <mergeCell ref="B155:B156"/>
    <mergeCell ref="C155:C156"/>
    <mergeCell ref="D155:F155"/>
    <mergeCell ref="G155:I155"/>
    <mergeCell ref="J155:L155"/>
    <mergeCell ref="M155:O155"/>
    <mergeCell ref="A158:C158"/>
    <mergeCell ref="A160:C160"/>
    <mergeCell ref="A162:O162"/>
    <mergeCell ref="A140:C140"/>
    <mergeCell ref="A142:F142"/>
    <mergeCell ref="G142:O142"/>
    <mergeCell ref="B143:B144"/>
    <mergeCell ref="C143:C144"/>
    <mergeCell ref="D143:F143"/>
    <mergeCell ref="G143:I143"/>
    <mergeCell ref="J143:L143"/>
    <mergeCell ref="M143:O143"/>
    <mergeCell ref="A120:C120"/>
    <mergeCell ref="A122:F122"/>
    <mergeCell ref="G122:O122"/>
    <mergeCell ref="B123:B124"/>
    <mergeCell ref="C123:C124"/>
    <mergeCell ref="D123:F123"/>
    <mergeCell ref="G123:I123"/>
    <mergeCell ref="J123:L123"/>
    <mergeCell ref="M123:O123"/>
    <mergeCell ref="A113:F113"/>
    <mergeCell ref="G113:O113"/>
    <mergeCell ref="B114:B115"/>
    <mergeCell ref="C114:C115"/>
    <mergeCell ref="D114:F114"/>
    <mergeCell ref="G114:I114"/>
    <mergeCell ref="J114:L114"/>
    <mergeCell ref="M114:O114"/>
    <mergeCell ref="A118:C118"/>
    <mergeCell ref="A91:C91"/>
    <mergeCell ref="A93:C93"/>
    <mergeCell ref="A95:F95"/>
    <mergeCell ref="G95:O95"/>
    <mergeCell ref="B96:B97"/>
    <mergeCell ref="C96:C97"/>
    <mergeCell ref="D96:F96"/>
    <mergeCell ref="G96:I96"/>
    <mergeCell ref="J96:L96"/>
    <mergeCell ref="M96:O96"/>
    <mergeCell ref="A83:C83"/>
    <mergeCell ref="A85:F85"/>
    <mergeCell ref="G85:O85"/>
    <mergeCell ref="B86:B87"/>
    <mergeCell ref="C86:C87"/>
    <mergeCell ref="D86:F86"/>
    <mergeCell ref="G86:I86"/>
    <mergeCell ref="J86:L86"/>
    <mergeCell ref="M86:O86"/>
    <mergeCell ref="A60:C60"/>
    <mergeCell ref="A62:F62"/>
    <mergeCell ref="G62:O62"/>
    <mergeCell ref="B63:B64"/>
    <mergeCell ref="C63:C64"/>
    <mergeCell ref="D63:F63"/>
    <mergeCell ref="G63:I63"/>
    <mergeCell ref="J63:L63"/>
    <mergeCell ref="M63:O63"/>
    <mergeCell ref="A33:C33"/>
    <mergeCell ref="A35:F35"/>
    <mergeCell ref="G35:O35"/>
    <mergeCell ref="B36:B37"/>
    <mergeCell ref="D36:F36"/>
    <mergeCell ref="G36:I36"/>
    <mergeCell ref="J36:L36"/>
    <mergeCell ref="M36:O36"/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A31:C31"/>
    <mergeCell ref="A42:C42"/>
    <mergeCell ref="A44:C44"/>
    <mergeCell ref="A46:F46"/>
    <mergeCell ref="G46:O46"/>
    <mergeCell ref="B47:B48"/>
    <mergeCell ref="C47:C48"/>
    <mergeCell ref="D47:F47"/>
    <mergeCell ref="G47:I47"/>
    <mergeCell ref="J47:L47"/>
    <mergeCell ref="M47:O47"/>
    <mergeCell ref="A58:C58"/>
    <mergeCell ref="A80:C80"/>
    <mergeCell ref="A102:C102"/>
    <mergeCell ref="A104:C104"/>
    <mergeCell ref="A106:F106"/>
    <mergeCell ref="G106:O106"/>
    <mergeCell ref="B107:B108"/>
    <mergeCell ref="C107:C108"/>
    <mergeCell ref="D107:F107"/>
    <mergeCell ref="G107:I107"/>
    <mergeCell ref="J107:L107"/>
    <mergeCell ref="M107:O107"/>
    <mergeCell ref="A111:C111"/>
    <mergeCell ref="A133:C133"/>
    <mergeCell ref="A135:F135"/>
    <mergeCell ref="G135:O135"/>
    <mergeCell ref="B136:B137"/>
    <mergeCell ref="C136:C137"/>
    <mergeCell ref="D136:F136"/>
    <mergeCell ref="G136:I136"/>
    <mergeCell ref="J136:L136"/>
    <mergeCell ref="M136:O136"/>
    <mergeCell ref="A149:C149"/>
    <mergeCell ref="A151:C151"/>
    <mergeCell ref="A154:F154"/>
    <mergeCell ref="G154:O1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251F-3D11-4C37-B9CE-E5EC785CE7ED}">
  <dimension ref="A3:Y181"/>
  <sheetViews>
    <sheetView topLeftCell="A112" workbookViewId="0">
      <selection activeCell="O149" sqref="O149"/>
    </sheetView>
  </sheetViews>
  <sheetFormatPr baseColWidth="10" defaultColWidth="12.5703125" defaultRowHeight="12.75" x14ac:dyDescent="0.2"/>
  <cols>
    <col min="1" max="1" width="63.5703125" style="86" customWidth="1"/>
    <col min="2" max="2" width="46.42578125" style="86" customWidth="1"/>
    <col min="3" max="3" width="12.42578125" style="91" customWidth="1"/>
    <col min="4" max="6" width="7" style="87" customWidth="1"/>
    <col min="7" max="15" width="6.42578125" style="87" customWidth="1"/>
    <col min="16" max="19" width="11.42578125" style="91" customWidth="1"/>
    <col min="20" max="25" width="10" style="91" customWidth="1"/>
    <col min="26" max="16384" width="12.5703125" style="91"/>
  </cols>
  <sheetData>
    <row r="3" spans="1:25" x14ac:dyDescent="0.2">
      <c r="A3" s="1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92" t="s">
        <v>187</v>
      </c>
      <c r="B4" s="9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92"/>
      <c r="B5" s="92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21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92"/>
      <c r="B7" s="92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23"/>
      <c r="B8" s="124"/>
      <c r="C8" s="125" t="s">
        <v>2</v>
      </c>
      <c r="D8" s="126"/>
      <c r="E8" s="127"/>
      <c r="F8" s="6"/>
      <c r="G8" s="7"/>
      <c r="H8" s="119" t="s">
        <v>3</v>
      </c>
      <c r="I8" s="97"/>
      <c r="J8" s="97"/>
      <c r="K8" s="97"/>
      <c r="L8" s="97"/>
      <c r="M8" s="97"/>
      <c r="N8" s="97"/>
      <c r="O8" s="98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8"/>
      <c r="B9" s="8"/>
      <c r="C9" s="9"/>
      <c r="D9" s="128"/>
      <c r="E9" s="98"/>
      <c r="F9" s="6"/>
      <c r="G9" s="7"/>
      <c r="H9" s="119" t="s">
        <v>4</v>
      </c>
      <c r="I9" s="98"/>
      <c r="J9" s="119" t="s">
        <v>5</v>
      </c>
      <c r="K9" s="98"/>
      <c r="L9" s="119" t="s">
        <v>6</v>
      </c>
      <c r="M9" s="98"/>
      <c r="N9" s="119" t="s">
        <v>7</v>
      </c>
      <c r="O9" s="9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05" t="s">
        <v>97</v>
      </c>
      <c r="B10" s="106"/>
      <c r="C10" s="10"/>
      <c r="D10" s="109"/>
      <c r="E10" s="98"/>
      <c r="F10" s="6"/>
      <c r="G10" s="7"/>
      <c r="H10" s="110">
        <v>45397</v>
      </c>
      <c r="I10" s="98"/>
      <c r="J10" s="110"/>
      <c r="K10" s="98"/>
      <c r="L10" s="110"/>
      <c r="M10" s="98"/>
      <c r="N10" s="107"/>
      <c r="O10" s="108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92" t="s">
        <v>186</v>
      </c>
      <c r="B11" s="92"/>
      <c r="C11" s="11"/>
      <c r="D11" s="12"/>
      <c r="E11" s="12"/>
      <c r="F11" s="5"/>
      <c r="G11" s="12"/>
      <c r="H11" s="5"/>
      <c r="I11" s="12"/>
      <c r="J11" s="5"/>
      <c r="K11" s="13"/>
      <c r="L11" s="14"/>
      <c r="M11" s="12"/>
      <c r="N11" s="5"/>
      <c r="O11" s="5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11" t="s">
        <v>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13" t="s">
        <v>9</v>
      </c>
      <c r="B13" s="100"/>
      <c r="C13" s="100"/>
      <c r="D13" s="100"/>
      <c r="E13" s="100"/>
      <c r="F13" s="101"/>
      <c r="G13" s="114" t="s">
        <v>10</v>
      </c>
      <c r="H13" s="97"/>
      <c r="I13" s="97"/>
      <c r="J13" s="97"/>
      <c r="K13" s="97"/>
      <c r="L13" s="97"/>
      <c r="M13" s="97"/>
      <c r="N13" s="97"/>
      <c r="O13" s="98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5" t="s">
        <v>11</v>
      </c>
      <c r="B14" s="15" t="s">
        <v>12</v>
      </c>
      <c r="C14" s="16" t="s">
        <v>13</v>
      </c>
      <c r="D14" s="93" t="s">
        <v>14</v>
      </c>
      <c r="E14" s="94"/>
      <c r="F14" s="95"/>
      <c r="G14" s="93" t="s">
        <v>15</v>
      </c>
      <c r="H14" s="94"/>
      <c r="I14" s="95"/>
      <c r="J14" s="93" t="s">
        <v>16</v>
      </c>
      <c r="K14" s="94"/>
      <c r="L14" s="95"/>
      <c r="M14" s="93" t="s">
        <v>17</v>
      </c>
      <c r="N14" s="94"/>
      <c r="O14" s="95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89" t="s">
        <v>27</v>
      </c>
      <c r="B15" s="15" t="s">
        <v>28</v>
      </c>
      <c r="C15" s="16" t="s">
        <v>13</v>
      </c>
      <c r="D15" s="25" t="s">
        <v>19</v>
      </c>
      <c r="E15" s="25" t="s">
        <v>20</v>
      </c>
      <c r="F15" s="25" t="s">
        <v>21</v>
      </c>
      <c r="G15" s="25" t="s">
        <v>19</v>
      </c>
      <c r="H15" s="25" t="s">
        <v>20</v>
      </c>
      <c r="I15" s="25" t="s">
        <v>21</v>
      </c>
      <c r="J15" s="25" t="s">
        <v>19</v>
      </c>
      <c r="K15" s="25" t="s">
        <v>20</v>
      </c>
      <c r="L15" s="25" t="s">
        <v>21</v>
      </c>
      <c r="M15" s="25" t="s">
        <v>19</v>
      </c>
      <c r="N15" s="25" t="s">
        <v>20</v>
      </c>
      <c r="O15" s="25" t="s">
        <v>21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8" t="s">
        <v>162</v>
      </c>
      <c r="B16" s="26" t="s">
        <v>100</v>
      </c>
      <c r="C16" s="19" t="s">
        <v>22</v>
      </c>
      <c r="D16" s="20">
        <v>9</v>
      </c>
      <c r="E16" s="20">
        <v>8</v>
      </c>
      <c r="F16" s="20">
        <f t="shared" ref="F16:F22" si="0">SUM(D16:E16)</f>
        <v>17</v>
      </c>
      <c r="G16" s="20">
        <v>0</v>
      </c>
      <c r="H16" s="20">
        <v>0</v>
      </c>
      <c r="I16" s="20">
        <f t="shared" ref="I16:I23" si="1">SUM(G16:H16)</f>
        <v>0</v>
      </c>
      <c r="J16" s="20">
        <v>5</v>
      </c>
      <c r="K16" s="20">
        <v>12</v>
      </c>
      <c r="L16" s="20">
        <f t="shared" ref="L16:L26" si="2">SUM(J16:K16)</f>
        <v>17</v>
      </c>
      <c r="M16" s="20">
        <f t="shared" ref="M16:N26" si="3">SUM(G16,J16)</f>
        <v>5</v>
      </c>
      <c r="N16" s="20">
        <f t="shared" si="3"/>
        <v>12</v>
      </c>
      <c r="O16" s="20">
        <f t="shared" ref="O16:O26" si="4">SUM(M16:N16)</f>
        <v>17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8" t="s">
        <v>96</v>
      </c>
      <c r="B17" s="26" t="s">
        <v>100</v>
      </c>
      <c r="C17" s="19" t="s">
        <v>22</v>
      </c>
      <c r="D17" s="20">
        <v>2</v>
      </c>
      <c r="E17" s="20">
        <v>6</v>
      </c>
      <c r="F17" s="20">
        <f t="shared" si="0"/>
        <v>8</v>
      </c>
      <c r="G17" s="20">
        <v>0</v>
      </c>
      <c r="H17" s="20">
        <v>0</v>
      </c>
      <c r="I17" s="20">
        <f t="shared" si="1"/>
        <v>0</v>
      </c>
      <c r="J17" s="20">
        <v>3</v>
      </c>
      <c r="K17" s="20">
        <v>6</v>
      </c>
      <c r="L17" s="20">
        <f t="shared" si="2"/>
        <v>9</v>
      </c>
      <c r="M17" s="20">
        <f t="shared" si="3"/>
        <v>3</v>
      </c>
      <c r="N17" s="20">
        <f t="shared" si="3"/>
        <v>6</v>
      </c>
      <c r="O17" s="20">
        <f t="shared" si="4"/>
        <v>9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8" t="s">
        <v>203</v>
      </c>
      <c r="B18" s="26" t="s">
        <v>100</v>
      </c>
      <c r="C18" s="19" t="s">
        <v>22</v>
      </c>
      <c r="D18" s="20">
        <v>5</v>
      </c>
      <c r="E18" s="20">
        <v>3</v>
      </c>
      <c r="F18" s="20">
        <f t="shared" ref="F18:F21" si="5">SUM(D18:E18)</f>
        <v>8</v>
      </c>
      <c r="G18" s="20">
        <v>0</v>
      </c>
      <c r="H18" s="20">
        <v>0</v>
      </c>
      <c r="I18" s="20">
        <f t="shared" si="1"/>
        <v>0</v>
      </c>
      <c r="J18" s="20">
        <v>0</v>
      </c>
      <c r="K18" s="20">
        <v>0</v>
      </c>
      <c r="L18" s="20">
        <f t="shared" si="2"/>
        <v>0</v>
      </c>
      <c r="M18" s="20">
        <f t="shared" si="3"/>
        <v>0</v>
      </c>
      <c r="N18" s="20">
        <f t="shared" si="3"/>
        <v>0</v>
      </c>
      <c r="O18" s="20">
        <f t="shared" si="4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8" t="s">
        <v>205</v>
      </c>
      <c r="B19" s="26" t="s">
        <v>100</v>
      </c>
      <c r="C19" s="19" t="s">
        <v>22</v>
      </c>
      <c r="D19" s="20">
        <v>1</v>
      </c>
      <c r="E19" s="20">
        <v>0</v>
      </c>
      <c r="F19" s="20">
        <f t="shared" ref="F19" si="6">SUM(D19:E19)</f>
        <v>1</v>
      </c>
      <c r="G19" s="20">
        <v>0</v>
      </c>
      <c r="H19" s="20">
        <v>0</v>
      </c>
      <c r="I19" s="20">
        <f t="shared" si="1"/>
        <v>0</v>
      </c>
      <c r="J19" s="20">
        <v>0</v>
      </c>
      <c r="K19" s="20">
        <v>0</v>
      </c>
      <c r="L19" s="20">
        <f t="shared" si="2"/>
        <v>0</v>
      </c>
      <c r="M19" s="20">
        <f t="shared" si="3"/>
        <v>0</v>
      </c>
      <c r="N19" s="20">
        <f t="shared" si="3"/>
        <v>0</v>
      </c>
      <c r="O19" s="20">
        <f t="shared" si="4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8" t="s">
        <v>204</v>
      </c>
      <c r="B20" s="26" t="s">
        <v>100</v>
      </c>
      <c r="C20" s="19" t="s">
        <v>22</v>
      </c>
      <c r="D20" s="20">
        <v>0</v>
      </c>
      <c r="E20" s="20">
        <v>1</v>
      </c>
      <c r="F20" s="20">
        <f t="shared" si="5"/>
        <v>1</v>
      </c>
      <c r="G20" s="20">
        <v>0</v>
      </c>
      <c r="H20" s="20">
        <v>0</v>
      </c>
      <c r="I20" s="20">
        <f t="shared" si="1"/>
        <v>0</v>
      </c>
      <c r="J20" s="20">
        <v>0</v>
      </c>
      <c r="K20" s="20">
        <v>0</v>
      </c>
      <c r="L20" s="20">
        <f t="shared" si="2"/>
        <v>0</v>
      </c>
      <c r="M20" s="20">
        <f t="shared" si="3"/>
        <v>0</v>
      </c>
      <c r="N20" s="20">
        <f t="shared" si="3"/>
        <v>0</v>
      </c>
      <c r="O20" s="20">
        <f t="shared" si="4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8" t="s">
        <v>206</v>
      </c>
      <c r="B21" s="26" t="s">
        <v>100</v>
      </c>
      <c r="C21" s="19" t="s">
        <v>22</v>
      </c>
      <c r="D21" s="20">
        <v>1</v>
      </c>
      <c r="E21" s="20">
        <v>1</v>
      </c>
      <c r="F21" s="20">
        <f t="shared" si="5"/>
        <v>2</v>
      </c>
      <c r="G21" s="20">
        <v>0</v>
      </c>
      <c r="H21" s="20">
        <v>0</v>
      </c>
      <c r="I21" s="20">
        <f t="shared" si="1"/>
        <v>0</v>
      </c>
      <c r="J21" s="20">
        <v>0</v>
      </c>
      <c r="K21" s="20">
        <v>0</v>
      </c>
      <c r="L21" s="20">
        <f t="shared" si="2"/>
        <v>0</v>
      </c>
      <c r="M21" s="20">
        <f t="shared" si="3"/>
        <v>0</v>
      </c>
      <c r="N21" s="20">
        <f t="shared" si="3"/>
        <v>0</v>
      </c>
      <c r="O21" s="20">
        <f t="shared" si="4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8" t="s">
        <v>163</v>
      </c>
      <c r="B22" s="26" t="s">
        <v>100</v>
      </c>
      <c r="C22" s="19" t="s">
        <v>22</v>
      </c>
      <c r="D22" s="20">
        <v>7</v>
      </c>
      <c r="E22" s="20">
        <v>8</v>
      </c>
      <c r="F22" s="20">
        <f t="shared" si="0"/>
        <v>15</v>
      </c>
      <c r="G22" s="20">
        <v>6</v>
      </c>
      <c r="H22" s="20">
        <v>8</v>
      </c>
      <c r="I22" s="20">
        <f t="shared" si="1"/>
        <v>14</v>
      </c>
      <c r="J22" s="20">
        <v>9</v>
      </c>
      <c r="K22" s="20">
        <v>13</v>
      </c>
      <c r="L22" s="20">
        <f t="shared" si="2"/>
        <v>22</v>
      </c>
      <c r="M22" s="20">
        <f t="shared" si="3"/>
        <v>15</v>
      </c>
      <c r="N22" s="20">
        <f t="shared" si="3"/>
        <v>21</v>
      </c>
      <c r="O22" s="20">
        <f t="shared" si="4"/>
        <v>36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8" t="s">
        <v>164</v>
      </c>
      <c r="B23" s="26" t="s">
        <v>102</v>
      </c>
      <c r="C23" s="19" t="s">
        <v>22</v>
      </c>
      <c r="D23" s="20">
        <v>0</v>
      </c>
      <c r="E23" s="20">
        <v>0</v>
      </c>
      <c r="F23" s="20">
        <f t="shared" ref="F23:F26" si="7">SUM(D23:E23)</f>
        <v>0</v>
      </c>
      <c r="G23" s="20">
        <v>0</v>
      </c>
      <c r="H23" s="20">
        <v>0</v>
      </c>
      <c r="I23" s="20">
        <f t="shared" si="1"/>
        <v>0</v>
      </c>
      <c r="J23" s="20">
        <v>7</v>
      </c>
      <c r="K23" s="20">
        <v>4</v>
      </c>
      <c r="L23" s="20">
        <f t="shared" si="2"/>
        <v>11</v>
      </c>
      <c r="M23" s="20">
        <f t="shared" si="3"/>
        <v>7</v>
      </c>
      <c r="N23" s="20">
        <f t="shared" si="3"/>
        <v>4</v>
      </c>
      <c r="O23" s="20">
        <f t="shared" si="4"/>
        <v>11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8" t="s">
        <v>165</v>
      </c>
      <c r="B24" s="26" t="s">
        <v>101</v>
      </c>
      <c r="C24" s="19" t="s">
        <v>22</v>
      </c>
      <c r="D24" s="20">
        <v>0</v>
      </c>
      <c r="E24" s="20">
        <v>0</v>
      </c>
      <c r="F24" s="20">
        <f t="shared" si="7"/>
        <v>0</v>
      </c>
      <c r="G24" s="20">
        <v>0</v>
      </c>
      <c r="H24" s="20">
        <v>0</v>
      </c>
      <c r="I24" s="20">
        <f t="shared" ref="I24:I26" si="8">SUM(G24:H24)</f>
        <v>0</v>
      </c>
      <c r="J24" s="20">
        <v>9</v>
      </c>
      <c r="K24" s="20">
        <v>11</v>
      </c>
      <c r="L24" s="20">
        <f t="shared" si="2"/>
        <v>20</v>
      </c>
      <c r="M24" s="20">
        <f t="shared" si="3"/>
        <v>9</v>
      </c>
      <c r="N24" s="20">
        <f t="shared" si="3"/>
        <v>11</v>
      </c>
      <c r="O24" s="20">
        <f t="shared" si="4"/>
        <v>20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8" t="s">
        <v>166</v>
      </c>
      <c r="B25" s="26" t="s">
        <v>104</v>
      </c>
      <c r="C25" s="19" t="s">
        <v>22</v>
      </c>
      <c r="D25" s="20">
        <v>2</v>
      </c>
      <c r="E25" s="20">
        <v>0</v>
      </c>
      <c r="F25" s="20">
        <f t="shared" si="7"/>
        <v>2</v>
      </c>
      <c r="G25" s="20">
        <v>2</v>
      </c>
      <c r="H25" s="20">
        <v>0</v>
      </c>
      <c r="I25" s="20">
        <f t="shared" si="8"/>
        <v>2</v>
      </c>
      <c r="J25" s="20">
        <v>0</v>
      </c>
      <c r="K25" s="20">
        <v>0</v>
      </c>
      <c r="L25" s="20">
        <f t="shared" si="2"/>
        <v>0</v>
      </c>
      <c r="M25" s="20">
        <f t="shared" si="3"/>
        <v>2</v>
      </c>
      <c r="N25" s="20">
        <f t="shared" si="3"/>
        <v>0</v>
      </c>
      <c r="O25" s="20">
        <f t="shared" si="4"/>
        <v>2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8" t="s">
        <v>167</v>
      </c>
      <c r="B26" s="26" t="s">
        <v>104</v>
      </c>
      <c r="C26" s="19" t="s">
        <v>22</v>
      </c>
      <c r="D26" s="20">
        <v>5</v>
      </c>
      <c r="E26" s="20">
        <v>4</v>
      </c>
      <c r="F26" s="20">
        <f t="shared" si="7"/>
        <v>9</v>
      </c>
      <c r="G26" s="20">
        <v>5</v>
      </c>
      <c r="H26" s="20">
        <v>4</v>
      </c>
      <c r="I26" s="20">
        <f t="shared" si="8"/>
        <v>9</v>
      </c>
      <c r="J26" s="20">
        <v>0</v>
      </c>
      <c r="K26" s="20">
        <v>0</v>
      </c>
      <c r="L26" s="20">
        <f t="shared" si="2"/>
        <v>0</v>
      </c>
      <c r="M26" s="20">
        <f t="shared" si="3"/>
        <v>5</v>
      </c>
      <c r="N26" s="20">
        <f t="shared" si="3"/>
        <v>4</v>
      </c>
      <c r="O26" s="20">
        <f t="shared" si="4"/>
        <v>9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29" t="s">
        <v>26</v>
      </c>
      <c r="B27" s="100"/>
      <c r="C27" s="101"/>
      <c r="D27" s="20">
        <f t="shared" ref="D27:O27" si="9">SUM(D16:D26)</f>
        <v>32</v>
      </c>
      <c r="E27" s="20">
        <f t="shared" si="9"/>
        <v>31</v>
      </c>
      <c r="F27" s="20">
        <f t="shared" si="9"/>
        <v>63</v>
      </c>
      <c r="G27" s="20">
        <f t="shared" si="9"/>
        <v>13</v>
      </c>
      <c r="H27" s="20">
        <f t="shared" si="9"/>
        <v>12</v>
      </c>
      <c r="I27" s="20">
        <f t="shared" si="9"/>
        <v>25</v>
      </c>
      <c r="J27" s="20">
        <f t="shared" si="9"/>
        <v>33</v>
      </c>
      <c r="K27" s="20">
        <f t="shared" si="9"/>
        <v>46</v>
      </c>
      <c r="L27" s="20">
        <f t="shared" si="9"/>
        <v>79</v>
      </c>
      <c r="M27" s="20">
        <f t="shared" si="9"/>
        <v>46</v>
      </c>
      <c r="N27" s="20">
        <f t="shared" si="9"/>
        <v>58</v>
      </c>
      <c r="O27" s="20">
        <f t="shared" si="9"/>
        <v>104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21"/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5" t="s">
        <v>29</v>
      </c>
      <c r="B29" s="15" t="s">
        <v>12</v>
      </c>
      <c r="C29" s="16" t="s">
        <v>13</v>
      </c>
      <c r="D29" s="25" t="s">
        <v>19</v>
      </c>
      <c r="E29" s="25" t="s">
        <v>20</v>
      </c>
      <c r="F29" s="25" t="s">
        <v>21</v>
      </c>
      <c r="G29" s="25" t="s">
        <v>19</v>
      </c>
      <c r="H29" s="25" t="s">
        <v>20</v>
      </c>
      <c r="I29" s="25" t="s">
        <v>21</v>
      </c>
      <c r="J29" s="25" t="s">
        <v>19</v>
      </c>
      <c r="K29" s="25" t="s">
        <v>20</v>
      </c>
      <c r="L29" s="25" t="s">
        <v>21</v>
      </c>
      <c r="M29" s="25" t="s">
        <v>19</v>
      </c>
      <c r="N29" s="25" t="s">
        <v>20</v>
      </c>
      <c r="O29" s="25" t="s">
        <v>21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8" t="s">
        <v>137</v>
      </c>
      <c r="B30" s="18" t="s">
        <v>102</v>
      </c>
      <c r="C30" s="27" t="s">
        <v>22</v>
      </c>
      <c r="D30" s="20">
        <v>0</v>
      </c>
      <c r="E30" s="20">
        <v>0</v>
      </c>
      <c r="F30" s="20">
        <f>SUM(D30:E30)</f>
        <v>0</v>
      </c>
      <c r="G30" s="20">
        <v>0</v>
      </c>
      <c r="H30" s="20">
        <v>0</v>
      </c>
      <c r="I30" s="20">
        <f>SUM(G30:H30)</f>
        <v>0</v>
      </c>
      <c r="J30" s="20">
        <v>4</v>
      </c>
      <c r="K30" s="20">
        <v>6</v>
      </c>
      <c r="L30" s="20">
        <f>SUM(J30:K30)</f>
        <v>10</v>
      </c>
      <c r="M30" s="20">
        <f t="shared" ref="M30:N30" si="10">SUM(G30,J30)</f>
        <v>4</v>
      </c>
      <c r="N30" s="20">
        <f t="shared" si="10"/>
        <v>6</v>
      </c>
      <c r="O30" s="20">
        <f>SUM(M30:N30)</f>
        <v>10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99" t="s">
        <v>26</v>
      </c>
      <c r="B31" s="100"/>
      <c r="C31" s="101"/>
      <c r="D31" s="20">
        <f t="shared" ref="D31:O31" si="11">SUM(D30)</f>
        <v>0</v>
      </c>
      <c r="E31" s="20">
        <f t="shared" si="11"/>
        <v>0</v>
      </c>
      <c r="F31" s="20">
        <f t="shared" si="11"/>
        <v>0</v>
      </c>
      <c r="G31" s="20">
        <f t="shared" si="11"/>
        <v>0</v>
      </c>
      <c r="H31" s="20">
        <f t="shared" si="11"/>
        <v>0</v>
      </c>
      <c r="I31" s="20">
        <f t="shared" si="11"/>
        <v>0</v>
      </c>
      <c r="J31" s="20">
        <f t="shared" si="11"/>
        <v>4</v>
      </c>
      <c r="K31" s="20">
        <f t="shared" si="11"/>
        <v>6</v>
      </c>
      <c r="L31" s="20">
        <f t="shared" si="11"/>
        <v>10</v>
      </c>
      <c r="M31" s="20">
        <f t="shared" si="11"/>
        <v>4</v>
      </c>
      <c r="N31" s="20">
        <f t="shared" si="11"/>
        <v>6</v>
      </c>
      <c r="O31" s="20">
        <f t="shared" si="11"/>
        <v>10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2"/>
      <c r="B32" s="28"/>
      <c r="C32" s="2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99" t="s">
        <v>31</v>
      </c>
      <c r="B33" s="100"/>
      <c r="C33" s="101"/>
      <c r="D33" s="25">
        <f>SUM(D31,D27)</f>
        <v>32</v>
      </c>
      <c r="E33" s="25">
        <f t="shared" ref="E33:O33" si="12">SUM(E31,E27)</f>
        <v>31</v>
      </c>
      <c r="F33" s="25">
        <f t="shared" si="12"/>
        <v>63</v>
      </c>
      <c r="G33" s="25">
        <f t="shared" si="12"/>
        <v>13</v>
      </c>
      <c r="H33" s="25">
        <f t="shared" si="12"/>
        <v>12</v>
      </c>
      <c r="I33" s="25">
        <f t="shared" si="12"/>
        <v>25</v>
      </c>
      <c r="J33" s="25">
        <f t="shared" si="12"/>
        <v>37</v>
      </c>
      <c r="K33" s="25">
        <f t="shared" si="12"/>
        <v>52</v>
      </c>
      <c r="L33" s="25">
        <f t="shared" si="12"/>
        <v>89</v>
      </c>
      <c r="M33" s="25">
        <f t="shared" si="12"/>
        <v>50</v>
      </c>
      <c r="N33" s="25">
        <f t="shared" si="12"/>
        <v>64</v>
      </c>
      <c r="O33" s="25">
        <f t="shared" si="12"/>
        <v>114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29"/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02" t="s">
        <v>32</v>
      </c>
      <c r="B35" s="100"/>
      <c r="C35" s="100"/>
      <c r="D35" s="100"/>
      <c r="E35" s="100"/>
      <c r="F35" s="101"/>
      <c r="G35" s="96" t="s">
        <v>10</v>
      </c>
      <c r="H35" s="97"/>
      <c r="I35" s="97"/>
      <c r="J35" s="97"/>
      <c r="K35" s="97"/>
      <c r="L35" s="97"/>
      <c r="M35" s="97"/>
      <c r="N35" s="97"/>
      <c r="O35" s="9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5" t="s">
        <v>11</v>
      </c>
      <c r="B36" s="89" t="s">
        <v>12</v>
      </c>
      <c r="C36" s="16" t="s">
        <v>13</v>
      </c>
      <c r="D36" s="96" t="s">
        <v>14</v>
      </c>
      <c r="E36" s="97"/>
      <c r="F36" s="98"/>
      <c r="G36" s="96" t="s">
        <v>15</v>
      </c>
      <c r="H36" s="97"/>
      <c r="I36" s="98"/>
      <c r="J36" s="96" t="s">
        <v>16</v>
      </c>
      <c r="K36" s="97"/>
      <c r="L36" s="98"/>
      <c r="M36" s="96" t="s">
        <v>17</v>
      </c>
      <c r="N36" s="97"/>
      <c r="O36" s="9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34" t="s">
        <v>29</v>
      </c>
      <c r="B37" s="15" t="s">
        <v>12</v>
      </c>
      <c r="C37" s="16" t="s">
        <v>13</v>
      </c>
      <c r="D37" s="25" t="s">
        <v>19</v>
      </c>
      <c r="E37" s="25" t="s">
        <v>20</v>
      </c>
      <c r="F37" s="25" t="s">
        <v>21</v>
      </c>
      <c r="G37" s="25" t="s">
        <v>19</v>
      </c>
      <c r="H37" s="25" t="s">
        <v>20</v>
      </c>
      <c r="I37" s="25" t="s">
        <v>21</v>
      </c>
      <c r="J37" s="25" t="s">
        <v>19</v>
      </c>
      <c r="K37" s="25" t="s">
        <v>20</v>
      </c>
      <c r="L37" s="25" t="s">
        <v>21</v>
      </c>
      <c r="M37" s="25" t="s">
        <v>19</v>
      </c>
      <c r="N37" s="25" t="s">
        <v>20</v>
      </c>
      <c r="O37" s="25" t="s">
        <v>21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2.5" x14ac:dyDescent="0.2">
      <c r="A38" s="35" t="s">
        <v>188</v>
      </c>
      <c r="B38" s="18" t="s">
        <v>105</v>
      </c>
      <c r="C38" s="19" t="s">
        <v>22</v>
      </c>
      <c r="D38" s="20">
        <v>0</v>
      </c>
      <c r="E38" s="20">
        <v>1</v>
      </c>
      <c r="F38" s="20">
        <f>D38+E38</f>
        <v>1</v>
      </c>
      <c r="G38" s="20">
        <v>0</v>
      </c>
      <c r="H38" s="20">
        <v>0</v>
      </c>
      <c r="I38" s="20">
        <v>0</v>
      </c>
      <c r="J38" s="20">
        <v>0</v>
      </c>
      <c r="K38" s="20">
        <v>1</v>
      </c>
      <c r="L38" s="20">
        <f>J38+K38</f>
        <v>1</v>
      </c>
      <c r="M38" s="20">
        <f>G38+J38</f>
        <v>0</v>
      </c>
      <c r="N38" s="20">
        <f>H38+K38</f>
        <v>1</v>
      </c>
      <c r="O38" s="20">
        <f>M38+N38</f>
        <v>1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2.5" x14ac:dyDescent="0.2">
      <c r="A39" s="36" t="s">
        <v>207</v>
      </c>
      <c r="B39" s="26" t="s">
        <v>105</v>
      </c>
      <c r="C39" s="19" t="s">
        <v>22</v>
      </c>
      <c r="D39" s="20">
        <v>2</v>
      </c>
      <c r="E39" s="20">
        <v>4</v>
      </c>
      <c r="F39" s="20">
        <f>SUM(D39:E39)</f>
        <v>6</v>
      </c>
      <c r="G39" s="20">
        <v>1</v>
      </c>
      <c r="H39" s="20">
        <v>1</v>
      </c>
      <c r="I39" s="20">
        <f>SUM(G39:H39)</f>
        <v>2</v>
      </c>
      <c r="J39" s="20">
        <v>0</v>
      </c>
      <c r="K39" s="20">
        <v>0</v>
      </c>
      <c r="L39" s="20">
        <f>SUM(J39:K39)</f>
        <v>0</v>
      </c>
      <c r="M39" s="20">
        <f t="shared" ref="M39:N48" si="13">G39+J39</f>
        <v>1</v>
      </c>
      <c r="N39" s="20">
        <f t="shared" si="13"/>
        <v>1</v>
      </c>
      <c r="O39" s="20">
        <f t="shared" ref="O39:O47" si="14">M39+N39</f>
        <v>2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2.5" x14ac:dyDescent="0.2">
      <c r="A40" s="36" t="s">
        <v>208</v>
      </c>
      <c r="B40" s="26" t="s">
        <v>105</v>
      </c>
      <c r="C40" s="19" t="s">
        <v>22</v>
      </c>
      <c r="D40" s="20">
        <v>9</v>
      </c>
      <c r="E40" s="20">
        <v>5</v>
      </c>
      <c r="F40" s="20">
        <f t="shared" ref="F40" si="15">SUM(D40:E40)</f>
        <v>14</v>
      </c>
      <c r="G40" s="20">
        <v>0</v>
      </c>
      <c r="H40" s="20">
        <v>0</v>
      </c>
      <c r="I40" s="20">
        <f t="shared" ref="I40" si="16">SUM(G40:H40)</f>
        <v>0</v>
      </c>
      <c r="J40" s="20">
        <v>4</v>
      </c>
      <c r="K40" s="20">
        <v>0</v>
      </c>
      <c r="L40" s="20">
        <f t="shared" ref="L40" si="17">SUM(J40:K40)</f>
        <v>4</v>
      </c>
      <c r="M40" s="20">
        <f t="shared" si="13"/>
        <v>4</v>
      </c>
      <c r="N40" s="20">
        <f t="shared" si="13"/>
        <v>0</v>
      </c>
      <c r="O40" s="20">
        <f t="shared" si="14"/>
        <v>4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2.5" x14ac:dyDescent="0.2">
      <c r="A41" s="36" t="s">
        <v>191</v>
      </c>
      <c r="B41" s="26" t="s">
        <v>105</v>
      </c>
      <c r="C41" s="19" t="s">
        <v>22</v>
      </c>
      <c r="D41" s="20">
        <v>0</v>
      </c>
      <c r="E41" s="20">
        <v>1</v>
      </c>
      <c r="F41" s="20">
        <f>D41+E41</f>
        <v>1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f t="shared" si="13"/>
        <v>0</v>
      </c>
      <c r="N41" s="20">
        <f t="shared" si="13"/>
        <v>0</v>
      </c>
      <c r="O41" s="20">
        <f t="shared" si="14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2.5" x14ac:dyDescent="0.2">
      <c r="A42" s="36" t="s">
        <v>190</v>
      </c>
      <c r="B42" s="26" t="s">
        <v>105</v>
      </c>
      <c r="C42" s="19" t="s">
        <v>22</v>
      </c>
      <c r="D42" s="20">
        <v>9</v>
      </c>
      <c r="E42" s="20">
        <v>9</v>
      </c>
      <c r="F42" s="20">
        <f>D42+E42</f>
        <v>18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f t="shared" si="13"/>
        <v>0</v>
      </c>
      <c r="N42" s="20">
        <f t="shared" si="13"/>
        <v>0</v>
      </c>
      <c r="O42" s="20">
        <f t="shared" si="14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2.5" x14ac:dyDescent="0.2">
      <c r="A43" s="36" t="s">
        <v>189</v>
      </c>
      <c r="B43" s="26" t="s">
        <v>105</v>
      </c>
      <c r="C43" s="19" t="s">
        <v>22</v>
      </c>
      <c r="D43" s="20">
        <v>12</v>
      </c>
      <c r="E43" s="20">
        <v>8</v>
      </c>
      <c r="F43" s="20">
        <f>D43+E43</f>
        <v>20</v>
      </c>
      <c r="G43" s="20">
        <v>0</v>
      </c>
      <c r="H43" s="20">
        <v>0</v>
      </c>
      <c r="I43" s="20">
        <f>G43+H43</f>
        <v>0</v>
      </c>
      <c r="J43" s="20">
        <v>0</v>
      </c>
      <c r="K43" s="20">
        <v>0</v>
      </c>
      <c r="L43" s="20">
        <v>0</v>
      </c>
      <c r="M43" s="20">
        <f t="shared" si="13"/>
        <v>0</v>
      </c>
      <c r="N43" s="20">
        <f t="shared" si="13"/>
        <v>0</v>
      </c>
      <c r="O43" s="20">
        <f t="shared" si="14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2.5" x14ac:dyDescent="0.2">
      <c r="A44" s="36" t="s">
        <v>35</v>
      </c>
      <c r="B44" s="26" t="s">
        <v>105</v>
      </c>
      <c r="C44" s="19" t="s">
        <v>22</v>
      </c>
      <c r="D44" s="20">
        <v>0</v>
      </c>
      <c r="E44" s="20">
        <v>0</v>
      </c>
      <c r="F44" s="20">
        <f t="shared" ref="F44:F47" si="18">SUM(D44:E44)</f>
        <v>0</v>
      </c>
      <c r="G44" s="20">
        <v>0</v>
      </c>
      <c r="H44" s="20">
        <v>0</v>
      </c>
      <c r="I44" s="20">
        <f t="shared" ref="I44:I47" si="19">SUM(G44:H44)</f>
        <v>0</v>
      </c>
      <c r="J44" s="20">
        <v>0</v>
      </c>
      <c r="K44" s="20">
        <v>2</v>
      </c>
      <c r="L44" s="20">
        <f t="shared" ref="L44:L47" si="20">SUM(J44:K44)</f>
        <v>2</v>
      </c>
      <c r="M44" s="20">
        <f t="shared" si="13"/>
        <v>0</v>
      </c>
      <c r="N44" s="20">
        <f t="shared" si="13"/>
        <v>2</v>
      </c>
      <c r="O44" s="20">
        <f t="shared" si="14"/>
        <v>2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2.5" x14ac:dyDescent="0.2">
      <c r="A45" s="36" t="s">
        <v>210</v>
      </c>
      <c r="B45" s="26" t="s">
        <v>105</v>
      </c>
      <c r="C45" s="19" t="s">
        <v>22</v>
      </c>
      <c r="D45" s="20">
        <v>6</v>
      </c>
      <c r="E45" s="20">
        <v>1</v>
      </c>
      <c r="F45" s="20">
        <f t="shared" si="18"/>
        <v>7</v>
      </c>
      <c r="G45" s="20">
        <v>0</v>
      </c>
      <c r="H45" s="20">
        <v>0</v>
      </c>
      <c r="I45" s="20">
        <f t="shared" si="19"/>
        <v>0</v>
      </c>
      <c r="J45" s="20">
        <v>0</v>
      </c>
      <c r="K45" s="20">
        <v>0</v>
      </c>
      <c r="L45" s="20">
        <f t="shared" si="20"/>
        <v>0</v>
      </c>
      <c r="M45" s="20">
        <f t="shared" si="13"/>
        <v>0</v>
      </c>
      <c r="N45" s="20">
        <f>H45+K45</f>
        <v>0</v>
      </c>
      <c r="O45" s="20">
        <f t="shared" si="14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2.5" x14ac:dyDescent="0.2">
      <c r="A46" s="36" t="s">
        <v>192</v>
      </c>
      <c r="B46" s="26" t="s">
        <v>105</v>
      </c>
      <c r="C46" s="19" t="s">
        <v>22</v>
      </c>
      <c r="D46" s="20">
        <v>0</v>
      </c>
      <c r="E46" s="20">
        <v>1</v>
      </c>
      <c r="F46" s="20">
        <f>D46+E46</f>
        <v>1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f t="shared" si="13"/>
        <v>0</v>
      </c>
      <c r="N46" s="20">
        <f t="shared" si="13"/>
        <v>0</v>
      </c>
      <c r="O46" s="20">
        <f t="shared" si="14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2.5" x14ac:dyDescent="0.2">
      <c r="A47" s="36" t="s">
        <v>209</v>
      </c>
      <c r="B47" s="26" t="s">
        <v>105</v>
      </c>
      <c r="C47" s="19" t="s">
        <v>22</v>
      </c>
      <c r="D47" s="20">
        <v>5</v>
      </c>
      <c r="E47" s="20">
        <v>5</v>
      </c>
      <c r="F47" s="20">
        <f t="shared" si="18"/>
        <v>10</v>
      </c>
      <c r="G47" s="20">
        <v>0</v>
      </c>
      <c r="H47" s="20">
        <v>0</v>
      </c>
      <c r="I47" s="20">
        <f t="shared" si="19"/>
        <v>0</v>
      </c>
      <c r="J47" s="20">
        <v>0</v>
      </c>
      <c r="K47" s="20">
        <v>0</v>
      </c>
      <c r="L47" s="20">
        <f t="shared" si="20"/>
        <v>0</v>
      </c>
      <c r="M47" s="20">
        <f t="shared" si="13"/>
        <v>0</v>
      </c>
      <c r="N47" s="20">
        <f t="shared" si="13"/>
        <v>0</v>
      </c>
      <c r="O47" s="20">
        <f t="shared" si="14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2.5" x14ac:dyDescent="0.2">
      <c r="A48" s="36" t="s">
        <v>193</v>
      </c>
      <c r="B48" s="26" t="s">
        <v>105</v>
      </c>
      <c r="C48" s="19" t="s">
        <v>22</v>
      </c>
      <c r="D48" s="20">
        <v>7</v>
      </c>
      <c r="E48" s="20">
        <v>1</v>
      </c>
      <c r="F48" s="20">
        <f>D48+E48</f>
        <v>8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f t="shared" si="13"/>
        <v>0</v>
      </c>
      <c r="N48" s="20">
        <f t="shared" si="13"/>
        <v>0</v>
      </c>
      <c r="O48" s="20">
        <f>M48+N48</f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18" t="s">
        <v>26</v>
      </c>
      <c r="B49" s="100"/>
      <c r="C49" s="101"/>
      <c r="D49" s="20">
        <f>SUM(D38:D48)</f>
        <v>50</v>
      </c>
      <c r="E49" s="20">
        <f>SUM(E38:E48)</f>
        <v>36</v>
      </c>
      <c r="F49" s="20">
        <f>SUM(F38:F48)</f>
        <v>86</v>
      </c>
      <c r="G49" s="20">
        <f>SUM(G39:G48)</f>
        <v>1</v>
      </c>
      <c r="H49" s="20">
        <f>SUM(H39:H48)</f>
        <v>1</v>
      </c>
      <c r="I49" s="20">
        <f>SUM(I39:I48)</f>
        <v>2</v>
      </c>
      <c r="J49" s="20">
        <f>SUM(J39:J48)</f>
        <v>4</v>
      </c>
      <c r="K49" s="20">
        <f>SUM(K38:K48)</f>
        <v>3</v>
      </c>
      <c r="L49" s="20">
        <f>SUM(L38:L48)</f>
        <v>7</v>
      </c>
      <c r="M49" s="20">
        <f>SUM(M38:M48)</f>
        <v>5</v>
      </c>
      <c r="N49" s="20">
        <f>SUM(N38:N48)</f>
        <v>4</v>
      </c>
      <c r="O49" s="20">
        <f>SUM(O38:O48)</f>
        <v>9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22"/>
      <c r="B50" s="28"/>
      <c r="C50" s="2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99" t="s">
        <v>31</v>
      </c>
      <c r="B51" s="100"/>
      <c r="C51" s="101"/>
      <c r="D51" s="25">
        <f>SUM(D49)</f>
        <v>50</v>
      </c>
      <c r="E51" s="25">
        <f t="shared" ref="E51:O51" si="21">SUM(E49)</f>
        <v>36</v>
      </c>
      <c r="F51" s="25">
        <f t="shared" si="21"/>
        <v>86</v>
      </c>
      <c r="G51" s="25">
        <f t="shared" si="21"/>
        <v>1</v>
      </c>
      <c r="H51" s="25">
        <f t="shared" si="21"/>
        <v>1</v>
      </c>
      <c r="I51" s="25">
        <f t="shared" si="21"/>
        <v>2</v>
      </c>
      <c r="J51" s="25">
        <f t="shared" si="21"/>
        <v>4</v>
      </c>
      <c r="K51" s="25">
        <f t="shared" si="21"/>
        <v>3</v>
      </c>
      <c r="L51" s="25">
        <f t="shared" si="21"/>
        <v>7</v>
      </c>
      <c r="M51" s="25">
        <f t="shared" si="21"/>
        <v>5</v>
      </c>
      <c r="N51" s="25">
        <f t="shared" si="21"/>
        <v>4</v>
      </c>
      <c r="O51" s="25">
        <f t="shared" si="21"/>
        <v>9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29"/>
      <c r="B52" s="29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02" t="s">
        <v>36</v>
      </c>
      <c r="B53" s="100"/>
      <c r="C53" s="100"/>
      <c r="D53" s="100"/>
      <c r="E53" s="100"/>
      <c r="F53" s="101"/>
      <c r="G53" s="96" t="s">
        <v>10</v>
      </c>
      <c r="H53" s="97"/>
      <c r="I53" s="97"/>
      <c r="J53" s="97"/>
      <c r="K53" s="97"/>
      <c r="L53" s="97"/>
      <c r="M53" s="97"/>
      <c r="N53" s="97"/>
      <c r="O53" s="98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5" t="s">
        <v>11</v>
      </c>
      <c r="B54" s="89" t="s">
        <v>12</v>
      </c>
      <c r="C54" s="88" t="s">
        <v>13</v>
      </c>
      <c r="D54" s="96" t="s">
        <v>14</v>
      </c>
      <c r="E54" s="97"/>
      <c r="F54" s="98"/>
      <c r="G54" s="96" t="s">
        <v>15</v>
      </c>
      <c r="H54" s="97"/>
      <c r="I54" s="98"/>
      <c r="J54" s="96" t="s">
        <v>16</v>
      </c>
      <c r="K54" s="97"/>
      <c r="L54" s="98"/>
      <c r="M54" s="96" t="s">
        <v>17</v>
      </c>
      <c r="N54" s="97"/>
      <c r="O54" s="98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5" t="s">
        <v>27</v>
      </c>
      <c r="B55" s="15" t="s">
        <v>12</v>
      </c>
      <c r="C55" s="16" t="s">
        <v>13</v>
      </c>
      <c r="D55" s="25" t="s">
        <v>19</v>
      </c>
      <c r="E55" s="25" t="s">
        <v>20</v>
      </c>
      <c r="F55" s="25" t="s">
        <v>21</v>
      </c>
      <c r="G55" s="25" t="s">
        <v>19</v>
      </c>
      <c r="H55" s="25" t="s">
        <v>20</v>
      </c>
      <c r="I55" s="25" t="s">
        <v>21</v>
      </c>
      <c r="J55" s="25" t="s">
        <v>19</v>
      </c>
      <c r="K55" s="25" t="s">
        <v>20</v>
      </c>
      <c r="L55" s="25" t="s">
        <v>21</v>
      </c>
      <c r="M55" s="25" t="s">
        <v>19</v>
      </c>
      <c r="N55" s="25" t="s">
        <v>20</v>
      </c>
      <c r="O55" s="25" t="s">
        <v>21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2.5" x14ac:dyDescent="0.2">
      <c r="A56" s="18" t="s">
        <v>169</v>
      </c>
      <c r="B56" s="18" t="s">
        <v>109</v>
      </c>
      <c r="C56" s="27" t="s">
        <v>198</v>
      </c>
      <c r="D56" s="20">
        <v>8</v>
      </c>
      <c r="E56" s="20">
        <v>11</v>
      </c>
      <c r="F56" s="20">
        <f t="shared" ref="F56:F59" si="22">SUM(D56:E56)</f>
        <v>19</v>
      </c>
      <c r="G56" s="20">
        <v>6</v>
      </c>
      <c r="H56" s="20">
        <v>8</v>
      </c>
      <c r="I56" s="20">
        <f t="shared" ref="I56:I59" si="23">SUM(G56:H56)</f>
        <v>14</v>
      </c>
      <c r="J56" s="20">
        <v>0</v>
      </c>
      <c r="K56" s="20">
        <v>1</v>
      </c>
      <c r="L56" s="20">
        <f t="shared" ref="L56:L59" si="24">SUM(J56:K56)</f>
        <v>1</v>
      </c>
      <c r="M56" s="20">
        <f t="shared" ref="M56:N59" si="25">SUM(G56,J56)</f>
        <v>6</v>
      </c>
      <c r="N56" s="20">
        <f t="shared" si="25"/>
        <v>9</v>
      </c>
      <c r="O56" s="20">
        <f t="shared" ref="O56:O59" si="26">SUM(M56:N56)</f>
        <v>15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2.5" x14ac:dyDescent="0.2">
      <c r="A57" s="18" t="s">
        <v>170</v>
      </c>
      <c r="B57" s="18" t="s">
        <v>111</v>
      </c>
      <c r="C57" s="27" t="s">
        <v>198</v>
      </c>
      <c r="D57" s="20">
        <v>0</v>
      </c>
      <c r="E57" s="20">
        <v>0</v>
      </c>
      <c r="F57" s="20">
        <f t="shared" si="22"/>
        <v>0</v>
      </c>
      <c r="G57" s="20">
        <v>0</v>
      </c>
      <c r="H57" s="20">
        <v>0</v>
      </c>
      <c r="I57" s="20">
        <f t="shared" si="23"/>
        <v>0</v>
      </c>
      <c r="J57" s="20">
        <v>1</v>
      </c>
      <c r="K57" s="20">
        <v>7</v>
      </c>
      <c r="L57" s="20">
        <f t="shared" si="24"/>
        <v>8</v>
      </c>
      <c r="M57" s="20">
        <f t="shared" si="25"/>
        <v>1</v>
      </c>
      <c r="N57" s="20">
        <f t="shared" si="25"/>
        <v>7</v>
      </c>
      <c r="O57" s="20">
        <f t="shared" si="26"/>
        <v>8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2.5" x14ac:dyDescent="0.2">
      <c r="A58" s="18" t="s">
        <v>149</v>
      </c>
      <c r="B58" s="18" t="s">
        <v>110</v>
      </c>
      <c r="C58" s="27" t="s">
        <v>198</v>
      </c>
      <c r="D58" s="20">
        <v>0</v>
      </c>
      <c r="E58" s="20">
        <v>0</v>
      </c>
      <c r="F58" s="20">
        <f t="shared" si="22"/>
        <v>0</v>
      </c>
      <c r="G58" s="20">
        <v>0</v>
      </c>
      <c r="H58" s="20">
        <v>0</v>
      </c>
      <c r="I58" s="20">
        <f t="shared" si="23"/>
        <v>0</v>
      </c>
      <c r="J58" s="20">
        <v>7</v>
      </c>
      <c r="K58" s="20">
        <v>10</v>
      </c>
      <c r="L58" s="20">
        <f t="shared" si="24"/>
        <v>17</v>
      </c>
      <c r="M58" s="20">
        <f t="shared" si="25"/>
        <v>7</v>
      </c>
      <c r="N58" s="20">
        <f t="shared" si="25"/>
        <v>10</v>
      </c>
      <c r="O58" s="20">
        <f t="shared" si="26"/>
        <v>17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2.5" x14ac:dyDescent="0.2">
      <c r="A59" s="18" t="s">
        <v>150</v>
      </c>
      <c r="B59" s="18" t="s">
        <v>110</v>
      </c>
      <c r="C59" s="27" t="s">
        <v>198</v>
      </c>
      <c r="D59" s="20">
        <v>0</v>
      </c>
      <c r="E59" s="20">
        <v>0</v>
      </c>
      <c r="F59" s="20">
        <f t="shared" si="22"/>
        <v>0</v>
      </c>
      <c r="G59" s="20">
        <v>0</v>
      </c>
      <c r="H59" s="20">
        <v>0</v>
      </c>
      <c r="I59" s="20">
        <f t="shared" si="23"/>
        <v>0</v>
      </c>
      <c r="J59" s="20">
        <v>11</v>
      </c>
      <c r="K59" s="20">
        <v>7</v>
      </c>
      <c r="L59" s="20">
        <f t="shared" si="24"/>
        <v>18</v>
      </c>
      <c r="M59" s="20">
        <f t="shared" si="25"/>
        <v>11</v>
      </c>
      <c r="N59" s="20">
        <f t="shared" si="25"/>
        <v>7</v>
      </c>
      <c r="O59" s="20">
        <f t="shared" si="26"/>
        <v>18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96" t="s">
        <v>26</v>
      </c>
      <c r="B60" s="100"/>
      <c r="C60" s="101"/>
      <c r="D60" s="20">
        <f t="shared" ref="D60:O60" si="27">SUM(D56:D59)</f>
        <v>8</v>
      </c>
      <c r="E60" s="20">
        <f t="shared" si="27"/>
        <v>11</v>
      </c>
      <c r="F60" s="20">
        <f t="shared" si="27"/>
        <v>19</v>
      </c>
      <c r="G60" s="20">
        <f t="shared" si="27"/>
        <v>6</v>
      </c>
      <c r="H60" s="20">
        <f t="shared" si="27"/>
        <v>8</v>
      </c>
      <c r="I60" s="20">
        <f t="shared" si="27"/>
        <v>14</v>
      </c>
      <c r="J60" s="20">
        <f t="shared" si="27"/>
        <v>19</v>
      </c>
      <c r="K60" s="20">
        <f t="shared" si="27"/>
        <v>25</v>
      </c>
      <c r="L60" s="20">
        <f t="shared" si="27"/>
        <v>44</v>
      </c>
      <c r="M60" s="20">
        <f t="shared" si="27"/>
        <v>25</v>
      </c>
      <c r="N60" s="20">
        <f t="shared" si="27"/>
        <v>33</v>
      </c>
      <c r="O60" s="20">
        <f t="shared" si="27"/>
        <v>58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29"/>
      <c r="B61" s="29"/>
      <c r="C61" s="31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99" t="s">
        <v>31</v>
      </c>
      <c r="B62" s="100"/>
      <c r="C62" s="101"/>
      <c r="D62" s="25">
        <f>SUM(D60)</f>
        <v>8</v>
      </c>
      <c r="E62" s="25">
        <f t="shared" ref="E62:O62" si="28">SUM(E60)</f>
        <v>11</v>
      </c>
      <c r="F62" s="25">
        <f t="shared" si="28"/>
        <v>19</v>
      </c>
      <c r="G62" s="25">
        <f t="shared" si="28"/>
        <v>6</v>
      </c>
      <c r="H62" s="25">
        <f t="shared" si="28"/>
        <v>8</v>
      </c>
      <c r="I62" s="25">
        <f t="shared" si="28"/>
        <v>14</v>
      </c>
      <c r="J62" s="25">
        <f t="shared" si="28"/>
        <v>19</v>
      </c>
      <c r="K62" s="25">
        <f t="shared" si="28"/>
        <v>25</v>
      </c>
      <c r="L62" s="25">
        <f t="shared" si="28"/>
        <v>44</v>
      </c>
      <c r="M62" s="25">
        <f t="shared" si="28"/>
        <v>25</v>
      </c>
      <c r="N62" s="25">
        <f t="shared" si="28"/>
        <v>33</v>
      </c>
      <c r="O62" s="25">
        <f t="shared" si="28"/>
        <v>58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29"/>
      <c r="B63" s="29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02" t="s">
        <v>41</v>
      </c>
      <c r="B64" s="100"/>
      <c r="C64" s="100"/>
      <c r="D64" s="100"/>
      <c r="E64" s="100"/>
      <c r="F64" s="101"/>
      <c r="G64" s="96" t="s">
        <v>10</v>
      </c>
      <c r="H64" s="97"/>
      <c r="I64" s="97"/>
      <c r="J64" s="97"/>
      <c r="K64" s="97"/>
      <c r="L64" s="97"/>
      <c r="M64" s="97"/>
      <c r="N64" s="97"/>
      <c r="O64" s="98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5" t="s">
        <v>11</v>
      </c>
      <c r="B65" s="89" t="s">
        <v>12</v>
      </c>
      <c r="C65" s="88" t="s">
        <v>13</v>
      </c>
      <c r="D65" s="96" t="s">
        <v>14</v>
      </c>
      <c r="E65" s="97"/>
      <c r="F65" s="98"/>
      <c r="G65" s="96" t="s">
        <v>15</v>
      </c>
      <c r="H65" s="97"/>
      <c r="I65" s="98"/>
      <c r="J65" s="96" t="s">
        <v>16</v>
      </c>
      <c r="K65" s="97"/>
      <c r="L65" s="98"/>
      <c r="M65" s="96" t="s">
        <v>17</v>
      </c>
      <c r="N65" s="97"/>
      <c r="O65" s="98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89" t="s">
        <v>27</v>
      </c>
      <c r="B66" s="15" t="s">
        <v>12</v>
      </c>
      <c r="C66" s="16" t="s">
        <v>13</v>
      </c>
      <c r="D66" s="25" t="s">
        <v>19</v>
      </c>
      <c r="E66" s="25" t="s">
        <v>20</v>
      </c>
      <c r="F66" s="25" t="s">
        <v>21</v>
      </c>
      <c r="G66" s="25" t="s">
        <v>19</v>
      </c>
      <c r="H66" s="25" t="s">
        <v>20</v>
      </c>
      <c r="I66" s="25" t="s">
        <v>21</v>
      </c>
      <c r="J66" s="25" t="s">
        <v>19</v>
      </c>
      <c r="K66" s="25" t="s">
        <v>20</v>
      </c>
      <c r="L66" s="25" t="s">
        <v>21</v>
      </c>
      <c r="M66" s="25" t="s">
        <v>19</v>
      </c>
      <c r="N66" s="25" t="s">
        <v>20</v>
      </c>
      <c r="O66" s="25" t="s">
        <v>21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8" t="s">
        <v>154</v>
      </c>
      <c r="B67" s="26" t="s">
        <v>113</v>
      </c>
      <c r="C67" s="27" t="s">
        <v>39</v>
      </c>
      <c r="D67" s="20">
        <v>0</v>
      </c>
      <c r="E67" s="20">
        <v>0</v>
      </c>
      <c r="F67" s="20">
        <f t="shared" ref="F67:F72" si="29">SUM(D67:E67)</f>
        <v>0</v>
      </c>
      <c r="G67" s="20">
        <v>0</v>
      </c>
      <c r="H67" s="20">
        <v>0</v>
      </c>
      <c r="I67" s="20">
        <f t="shared" ref="I67:I72" si="30">SUM(G67:H67)</f>
        <v>0</v>
      </c>
      <c r="J67" s="20">
        <v>2</v>
      </c>
      <c r="K67" s="20">
        <v>2</v>
      </c>
      <c r="L67" s="20">
        <f t="shared" ref="L67:L72" si="31">SUM(J67:K67)</f>
        <v>4</v>
      </c>
      <c r="M67" s="20">
        <f t="shared" ref="M67:N71" si="32">SUM(G67,J67)</f>
        <v>2</v>
      </c>
      <c r="N67" s="20">
        <f t="shared" si="32"/>
        <v>2</v>
      </c>
      <c r="O67" s="20">
        <f t="shared" ref="O67:O72" si="33">SUM(M67:N67)</f>
        <v>4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8" t="s">
        <v>96</v>
      </c>
      <c r="B68" s="26" t="s">
        <v>113</v>
      </c>
      <c r="C68" s="27" t="s">
        <v>39</v>
      </c>
      <c r="D68" s="20">
        <v>0</v>
      </c>
      <c r="E68" s="20">
        <v>0</v>
      </c>
      <c r="F68" s="20">
        <f t="shared" si="29"/>
        <v>0</v>
      </c>
      <c r="G68" s="20">
        <v>0</v>
      </c>
      <c r="H68" s="20">
        <v>0</v>
      </c>
      <c r="I68" s="20">
        <f t="shared" si="30"/>
        <v>0</v>
      </c>
      <c r="J68" s="20">
        <v>3</v>
      </c>
      <c r="K68" s="20">
        <v>7</v>
      </c>
      <c r="L68" s="20">
        <f t="shared" si="31"/>
        <v>10</v>
      </c>
      <c r="M68" s="20">
        <f t="shared" si="32"/>
        <v>3</v>
      </c>
      <c r="N68" s="20">
        <f t="shared" si="32"/>
        <v>7</v>
      </c>
      <c r="O68" s="20">
        <f t="shared" si="33"/>
        <v>10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8" t="s">
        <v>155</v>
      </c>
      <c r="B69" s="26" t="s">
        <v>115</v>
      </c>
      <c r="C69" s="27" t="s">
        <v>39</v>
      </c>
      <c r="D69" s="20">
        <v>0</v>
      </c>
      <c r="E69" s="20">
        <v>0</v>
      </c>
      <c r="F69" s="20">
        <f t="shared" si="29"/>
        <v>0</v>
      </c>
      <c r="G69" s="20">
        <v>1</v>
      </c>
      <c r="H69" s="20">
        <v>5</v>
      </c>
      <c r="I69" s="20">
        <f t="shared" si="30"/>
        <v>6</v>
      </c>
      <c r="J69" s="20">
        <v>4</v>
      </c>
      <c r="K69" s="20">
        <v>8</v>
      </c>
      <c r="L69" s="20">
        <f t="shared" si="31"/>
        <v>12</v>
      </c>
      <c r="M69" s="20">
        <f t="shared" si="32"/>
        <v>5</v>
      </c>
      <c r="N69" s="20">
        <f t="shared" si="32"/>
        <v>13</v>
      </c>
      <c r="O69" s="20">
        <f t="shared" si="33"/>
        <v>18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8" t="s">
        <v>163</v>
      </c>
      <c r="B70" s="26" t="s">
        <v>115</v>
      </c>
      <c r="C70" s="27" t="s">
        <v>39</v>
      </c>
      <c r="D70" s="20">
        <v>0</v>
      </c>
      <c r="E70" s="20">
        <v>0</v>
      </c>
      <c r="F70" s="20">
        <f t="shared" si="29"/>
        <v>0</v>
      </c>
      <c r="G70" s="20">
        <v>0</v>
      </c>
      <c r="H70" s="20">
        <v>0</v>
      </c>
      <c r="I70" s="20">
        <f t="shared" si="30"/>
        <v>0</v>
      </c>
      <c r="J70" s="20">
        <v>14</v>
      </c>
      <c r="K70" s="20">
        <v>4</v>
      </c>
      <c r="L70" s="20">
        <f t="shared" si="31"/>
        <v>18</v>
      </c>
      <c r="M70" s="20">
        <f t="shared" si="32"/>
        <v>14</v>
      </c>
      <c r="N70" s="20">
        <f t="shared" si="32"/>
        <v>4</v>
      </c>
      <c r="O70" s="20">
        <f t="shared" si="33"/>
        <v>18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36" t="s">
        <v>173</v>
      </c>
      <c r="B71" s="26" t="s">
        <v>117</v>
      </c>
      <c r="C71" s="27" t="s">
        <v>39</v>
      </c>
      <c r="D71" s="20">
        <v>0</v>
      </c>
      <c r="E71" s="20">
        <v>0</v>
      </c>
      <c r="F71" s="20">
        <f t="shared" si="29"/>
        <v>0</v>
      </c>
      <c r="G71" s="20">
        <v>0</v>
      </c>
      <c r="H71" s="20">
        <v>0</v>
      </c>
      <c r="I71" s="20">
        <f t="shared" si="30"/>
        <v>0</v>
      </c>
      <c r="J71" s="20">
        <v>4</v>
      </c>
      <c r="K71" s="20">
        <v>7</v>
      </c>
      <c r="L71" s="20">
        <f t="shared" si="31"/>
        <v>11</v>
      </c>
      <c r="M71" s="20">
        <v>4</v>
      </c>
      <c r="N71" s="20">
        <f t="shared" si="32"/>
        <v>7</v>
      </c>
      <c r="O71" s="20">
        <f t="shared" si="33"/>
        <v>11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36" t="s">
        <v>174</v>
      </c>
      <c r="B72" s="26" t="s">
        <v>120</v>
      </c>
      <c r="C72" s="27" t="s">
        <v>39</v>
      </c>
      <c r="D72" s="20">
        <v>0</v>
      </c>
      <c r="E72" s="20">
        <v>0</v>
      </c>
      <c r="F72" s="20">
        <f t="shared" si="29"/>
        <v>0</v>
      </c>
      <c r="G72" s="20">
        <v>0</v>
      </c>
      <c r="H72" s="20">
        <v>0</v>
      </c>
      <c r="I72" s="20">
        <f t="shared" si="30"/>
        <v>0</v>
      </c>
      <c r="J72" s="20">
        <v>1</v>
      </c>
      <c r="K72" s="20">
        <v>1</v>
      </c>
      <c r="L72" s="20">
        <f t="shared" si="31"/>
        <v>2</v>
      </c>
      <c r="M72" s="20">
        <f t="shared" ref="M72:N72" si="34">SUM(G72,J72)</f>
        <v>1</v>
      </c>
      <c r="N72" s="20">
        <f t="shared" si="34"/>
        <v>1</v>
      </c>
      <c r="O72" s="20">
        <f t="shared" si="33"/>
        <v>2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18" t="s">
        <v>26</v>
      </c>
      <c r="B73" s="130"/>
      <c r="C73" s="131"/>
      <c r="D73" s="20">
        <f t="shared" ref="D73:O73" si="35">SUM(D67:D72)</f>
        <v>0</v>
      </c>
      <c r="E73" s="20">
        <f t="shared" si="35"/>
        <v>0</v>
      </c>
      <c r="F73" s="20">
        <f t="shared" si="35"/>
        <v>0</v>
      </c>
      <c r="G73" s="20">
        <f t="shared" si="35"/>
        <v>1</v>
      </c>
      <c r="H73" s="20">
        <f t="shared" si="35"/>
        <v>5</v>
      </c>
      <c r="I73" s="20">
        <f t="shared" si="35"/>
        <v>6</v>
      </c>
      <c r="J73" s="20">
        <f t="shared" si="35"/>
        <v>28</v>
      </c>
      <c r="K73" s="20">
        <f t="shared" si="35"/>
        <v>29</v>
      </c>
      <c r="L73" s="20">
        <f t="shared" si="35"/>
        <v>57</v>
      </c>
      <c r="M73" s="20">
        <f t="shared" si="35"/>
        <v>29</v>
      </c>
      <c r="N73" s="20">
        <f t="shared" si="35"/>
        <v>34</v>
      </c>
      <c r="O73" s="20">
        <f t="shared" si="35"/>
        <v>63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29"/>
      <c r="B74" s="29"/>
      <c r="C74" s="30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99" t="s">
        <v>31</v>
      </c>
      <c r="B75" s="132"/>
      <c r="C75" s="133"/>
      <c r="D75" s="25">
        <f>SUM(D73)</f>
        <v>0</v>
      </c>
      <c r="E75" s="25">
        <f t="shared" ref="E75:O75" si="36">SUM(E73)</f>
        <v>0</v>
      </c>
      <c r="F75" s="25">
        <f t="shared" si="36"/>
        <v>0</v>
      </c>
      <c r="G75" s="25">
        <f t="shared" si="36"/>
        <v>1</v>
      </c>
      <c r="H75" s="25">
        <f t="shared" si="36"/>
        <v>5</v>
      </c>
      <c r="I75" s="25">
        <f t="shared" si="36"/>
        <v>6</v>
      </c>
      <c r="J75" s="25">
        <f t="shared" si="36"/>
        <v>28</v>
      </c>
      <c r="K75" s="25">
        <f t="shared" si="36"/>
        <v>29</v>
      </c>
      <c r="L75" s="25">
        <f t="shared" si="36"/>
        <v>57</v>
      </c>
      <c r="M75" s="25">
        <f t="shared" si="36"/>
        <v>29</v>
      </c>
      <c r="N75" s="25">
        <f t="shared" si="36"/>
        <v>34</v>
      </c>
      <c r="O75" s="160">
        <f t="shared" si="36"/>
        <v>63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29"/>
      <c r="B76" s="29"/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02" t="s">
        <v>47</v>
      </c>
      <c r="B77" s="134"/>
      <c r="C77" s="134"/>
      <c r="D77" s="134"/>
      <c r="E77" s="134"/>
      <c r="F77" s="135"/>
      <c r="G77" s="96" t="s">
        <v>10</v>
      </c>
      <c r="H77" s="97"/>
      <c r="I77" s="97"/>
      <c r="J77" s="97"/>
      <c r="K77" s="97"/>
      <c r="L77" s="97"/>
      <c r="M77" s="97"/>
      <c r="N77" s="97"/>
      <c r="O77" s="98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5" t="s">
        <v>11</v>
      </c>
      <c r="B78" s="89" t="s">
        <v>12</v>
      </c>
      <c r="C78" s="88" t="s">
        <v>13</v>
      </c>
      <c r="D78" s="96" t="s">
        <v>14</v>
      </c>
      <c r="E78" s="97"/>
      <c r="F78" s="98"/>
      <c r="G78" s="96" t="s">
        <v>15</v>
      </c>
      <c r="H78" s="97"/>
      <c r="I78" s="98"/>
      <c r="J78" s="96" t="s">
        <v>16</v>
      </c>
      <c r="K78" s="97"/>
      <c r="L78" s="98"/>
      <c r="M78" s="96" t="s">
        <v>17</v>
      </c>
      <c r="N78" s="97"/>
      <c r="O78" s="98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5" t="s">
        <v>27</v>
      </c>
      <c r="B79" s="15" t="s">
        <v>12</v>
      </c>
      <c r="C79" s="16" t="s">
        <v>13</v>
      </c>
      <c r="D79" s="25" t="s">
        <v>19</v>
      </c>
      <c r="E79" s="25" t="s">
        <v>20</v>
      </c>
      <c r="F79" s="25" t="s">
        <v>21</v>
      </c>
      <c r="G79" s="25" t="s">
        <v>19</v>
      </c>
      <c r="H79" s="25" t="s">
        <v>20</v>
      </c>
      <c r="I79" s="25" t="s">
        <v>21</v>
      </c>
      <c r="J79" s="25" t="s">
        <v>19</v>
      </c>
      <c r="K79" s="25" t="s">
        <v>20</v>
      </c>
      <c r="L79" s="25" t="s">
        <v>21</v>
      </c>
      <c r="M79" s="25" t="s">
        <v>19</v>
      </c>
      <c r="N79" s="25" t="s">
        <v>20</v>
      </c>
      <c r="O79" s="25" t="s">
        <v>21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8" t="s">
        <v>95</v>
      </c>
      <c r="B80" s="18" t="s">
        <v>122</v>
      </c>
      <c r="C80" s="27" t="s">
        <v>50</v>
      </c>
      <c r="D80" s="20">
        <v>0</v>
      </c>
      <c r="E80" s="20">
        <v>0</v>
      </c>
      <c r="F80" s="20">
        <f>SUM(D80:E80)</f>
        <v>0</v>
      </c>
      <c r="G80" s="20">
        <v>0</v>
      </c>
      <c r="H80" s="20">
        <v>0</v>
      </c>
      <c r="I80" s="20">
        <f>SUM(G80:H80)</f>
        <v>0</v>
      </c>
      <c r="J80" s="20">
        <v>6</v>
      </c>
      <c r="K80" s="20">
        <v>6</v>
      </c>
      <c r="L80" s="20">
        <f>SUM(J80:K80)</f>
        <v>12</v>
      </c>
      <c r="M80" s="20">
        <f t="shared" ref="M80:N80" si="37">SUM(G80,J80)</f>
        <v>6</v>
      </c>
      <c r="N80" s="20">
        <f t="shared" si="37"/>
        <v>6</v>
      </c>
      <c r="O80" s="20">
        <f>SUM(M80:N80)</f>
        <v>12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96" t="s">
        <v>26</v>
      </c>
      <c r="B81" s="139"/>
      <c r="C81" s="140"/>
      <c r="D81" s="20">
        <f t="shared" ref="D81:O81" si="38">D80</f>
        <v>0</v>
      </c>
      <c r="E81" s="20">
        <f t="shared" si="38"/>
        <v>0</v>
      </c>
      <c r="F81" s="20">
        <f t="shared" si="38"/>
        <v>0</v>
      </c>
      <c r="G81" s="20">
        <f t="shared" si="38"/>
        <v>0</v>
      </c>
      <c r="H81" s="20">
        <f t="shared" si="38"/>
        <v>0</v>
      </c>
      <c r="I81" s="20">
        <f t="shared" si="38"/>
        <v>0</v>
      </c>
      <c r="J81" s="20">
        <f t="shared" si="38"/>
        <v>6</v>
      </c>
      <c r="K81" s="20">
        <f t="shared" si="38"/>
        <v>6</v>
      </c>
      <c r="L81" s="20">
        <f t="shared" si="38"/>
        <v>12</v>
      </c>
      <c r="M81" s="20">
        <f t="shared" si="38"/>
        <v>6</v>
      </c>
      <c r="N81" s="20">
        <f t="shared" si="38"/>
        <v>6</v>
      </c>
      <c r="O81" s="20">
        <f t="shared" si="38"/>
        <v>12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29"/>
      <c r="B82" s="29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5" t="s">
        <v>30</v>
      </c>
      <c r="B83" s="15" t="s">
        <v>12</v>
      </c>
      <c r="C83" s="16" t="s">
        <v>13</v>
      </c>
      <c r="D83" s="25" t="s">
        <v>19</v>
      </c>
      <c r="E83" s="25" t="s">
        <v>20</v>
      </c>
      <c r="F83" s="25" t="s">
        <v>21</v>
      </c>
      <c r="G83" s="25" t="s">
        <v>19</v>
      </c>
      <c r="H83" s="25" t="s">
        <v>20</v>
      </c>
      <c r="I83" s="25" t="s">
        <v>21</v>
      </c>
      <c r="J83" s="25" t="s">
        <v>19</v>
      </c>
      <c r="K83" s="25" t="s">
        <v>20</v>
      </c>
      <c r="L83" s="25" t="s">
        <v>21</v>
      </c>
      <c r="M83" s="25" t="s">
        <v>19</v>
      </c>
      <c r="N83" s="25" t="s">
        <v>20</v>
      </c>
      <c r="O83" s="25" t="s">
        <v>21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8" t="s">
        <v>51</v>
      </c>
      <c r="B84" s="18" t="s">
        <v>122</v>
      </c>
      <c r="C84" s="27" t="s">
        <v>50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f>SUM(G84:H84)</f>
        <v>0</v>
      </c>
      <c r="J84" s="20">
        <v>13</v>
      </c>
      <c r="K84" s="20">
        <v>6</v>
      </c>
      <c r="L84" s="20">
        <f>SUM(J84:K84)</f>
        <v>19</v>
      </c>
      <c r="M84" s="20">
        <f t="shared" ref="M84:N84" si="39">SUM(G84,J84)</f>
        <v>13</v>
      </c>
      <c r="N84" s="20">
        <f t="shared" si="39"/>
        <v>6</v>
      </c>
      <c r="O84" s="20">
        <f>SUM(M84:N84)</f>
        <v>19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45" customFormat="1" x14ac:dyDescent="0.2">
      <c r="A85" s="96" t="s">
        <v>26</v>
      </c>
      <c r="B85" s="139"/>
      <c r="C85" s="140"/>
      <c r="D85" s="20">
        <f>SUM(D84)</f>
        <v>0</v>
      </c>
      <c r="E85" s="20">
        <f t="shared" ref="E85:O85" si="40">SUM(E84)</f>
        <v>0</v>
      </c>
      <c r="F85" s="20">
        <f t="shared" si="40"/>
        <v>0</v>
      </c>
      <c r="G85" s="20">
        <f t="shared" si="40"/>
        <v>0</v>
      </c>
      <c r="H85" s="20">
        <f t="shared" si="40"/>
        <v>0</v>
      </c>
      <c r="I85" s="20">
        <f t="shared" si="40"/>
        <v>0</v>
      </c>
      <c r="J85" s="20">
        <f t="shared" si="40"/>
        <v>13</v>
      </c>
      <c r="K85" s="20">
        <f t="shared" si="40"/>
        <v>6</v>
      </c>
      <c r="L85" s="20">
        <f t="shared" si="40"/>
        <v>19</v>
      </c>
      <c r="M85" s="20">
        <f t="shared" si="40"/>
        <v>13</v>
      </c>
      <c r="N85" s="20">
        <f t="shared" si="40"/>
        <v>6</v>
      </c>
      <c r="O85" s="20">
        <f t="shared" si="40"/>
        <v>19</v>
      </c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x14ac:dyDescent="0.2">
      <c r="A86" s="96" t="s">
        <v>31</v>
      </c>
      <c r="B86" s="139"/>
      <c r="C86" s="140"/>
      <c r="D86" s="25">
        <f>SUM(D81+D85)</f>
        <v>0</v>
      </c>
      <c r="E86" s="25">
        <f t="shared" ref="E86:O86" si="41">SUM(E81+E85)</f>
        <v>0</v>
      </c>
      <c r="F86" s="25">
        <f t="shared" si="41"/>
        <v>0</v>
      </c>
      <c r="G86" s="25">
        <f t="shared" si="41"/>
        <v>0</v>
      </c>
      <c r="H86" s="25">
        <f t="shared" si="41"/>
        <v>0</v>
      </c>
      <c r="I86" s="25">
        <f t="shared" si="41"/>
        <v>0</v>
      </c>
      <c r="J86" s="25">
        <f t="shared" si="41"/>
        <v>19</v>
      </c>
      <c r="K86" s="25">
        <f t="shared" si="41"/>
        <v>12</v>
      </c>
      <c r="L86" s="25">
        <f t="shared" si="41"/>
        <v>31</v>
      </c>
      <c r="M86" s="25">
        <f t="shared" si="41"/>
        <v>19</v>
      </c>
      <c r="N86" s="25">
        <f t="shared" si="41"/>
        <v>12</v>
      </c>
      <c r="O86" s="160">
        <f t="shared" si="41"/>
        <v>31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29"/>
      <c r="B87" s="29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02" t="s">
        <v>52</v>
      </c>
      <c r="B88" s="134"/>
      <c r="C88" s="134"/>
      <c r="D88" s="134"/>
      <c r="E88" s="134"/>
      <c r="F88" s="135"/>
      <c r="G88" s="96" t="s">
        <v>10</v>
      </c>
      <c r="H88" s="97"/>
      <c r="I88" s="97"/>
      <c r="J88" s="97"/>
      <c r="K88" s="97"/>
      <c r="L88" s="97"/>
      <c r="M88" s="97"/>
      <c r="N88" s="97"/>
      <c r="O88" s="98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5" t="s">
        <v>11</v>
      </c>
      <c r="B89" s="89" t="s">
        <v>12</v>
      </c>
      <c r="C89" s="88" t="s">
        <v>13</v>
      </c>
      <c r="D89" s="96" t="s">
        <v>14</v>
      </c>
      <c r="E89" s="97"/>
      <c r="F89" s="98"/>
      <c r="G89" s="96" t="s">
        <v>15</v>
      </c>
      <c r="H89" s="97"/>
      <c r="I89" s="98"/>
      <c r="J89" s="96" t="s">
        <v>16</v>
      </c>
      <c r="K89" s="97"/>
      <c r="L89" s="98"/>
      <c r="M89" s="96" t="s">
        <v>17</v>
      </c>
      <c r="N89" s="97"/>
      <c r="O89" s="98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49" t="s">
        <v>29</v>
      </c>
      <c r="B90" s="49" t="s">
        <v>12</v>
      </c>
      <c r="C90" s="50" t="s">
        <v>13</v>
      </c>
      <c r="D90" s="51" t="s">
        <v>19</v>
      </c>
      <c r="E90" s="51" t="s">
        <v>20</v>
      </c>
      <c r="F90" s="51" t="s">
        <v>21</v>
      </c>
      <c r="G90" s="51" t="s">
        <v>19</v>
      </c>
      <c r="H90" s="51" t="s">
        <v>20</v>
      </c>
      <c r="I90" s="51" t="s">
        <v>21</v>
      </c>
      <c r="J90" s="51" t="s">
        <v>19</v>
      </c>
      <c r="K90" s="51" t="s">
        <v>20</v>
      </c>
      <c r="L90" s="51" t="s">
        <v>21</v>
      </c>
      <c r="M90" s="51" t="s">
        <v>19</v>
      </c>
      <c r="N90" s="51" t="s">
        <v>20</v>
      </c>
      <c r="O90" s="51" t="s">
        <v>21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39" t="s">
        <v>54</v>
      </c>
      <c r="B91" s="39" t="s">
        <v>123</v>
      </c>
      <c r="C91" s="52" t="s">
        <v>55</v>
      </c>
      <c r="D91" s="40">
        <v>5</v>
      </c>
      <c r="E91" s="40">
        <v>8</v>
      </c>
      <c r="F91" s="40">
        <f>SUM(D91:E91)</f>
        <v>13</v>
      </c>
      <c r="G91" s="40">
        <v>4</v>
      </c>
      <c r="H91" s="40">
        <v>6</v>
      </c>
      <c r="I91" s="40">
        <f>SUM(G91:H91)</f>
        <v>10</v>
      </c>
      <c r="J91" s="40">
        <v>0</v>
      </c>
      <c r="K91" s="40">
        <v>0</v>
      </c>
      <c r="L91" s="40">
        <f>SUM(J91:K91)</f>
        <v>0</v>
      </c>
      <c r="M91" s="40">
        <f t="shared" ref="M91:N91" si="42">SUM(G91,J91)</f>
        <v>4</v>
      </c>
      <c r="N91" s="40">
        <f t="shared" si="42"/>
        <v>6</v>
      </c>
      <c r="O91" s="40">
        <f>SUM(M91:N91)</f>
        <v>10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36" t="s">
        <v>26</v>
      </c>
      <c r="B92" s="137"/>
      <c r="C92" s="138"/>
      <c r="D92" s="40">
        <f>SUM(D91)</f>
        <v>5</v>
      </c>
      <c r="E92" s="40">
        <f t="shared" ref="E92:O92" si="43">SUM(E91)</f>
        <v>8</v>
      </c>
      <c r="F92" s="40">
        <f t="shared" si="43"/>
        <v>13</v>
      </c>
      <c r="G92" s="40">
        <f t="shared" si="43"/>
        <v>4</v>
      </c>
      <c r="H92" s="40">
        <f t="shared" si="43"/>
        <v>6</v>
      </c>
      <c r="I92" s="40">
        <f t="shared" si="43"/>
        <v>10</v>
      </c>
      <c r="J92" s="40">
        <f t="shared" si="43"/>
        <v>0</v>
      </c>
      <c r="K92" s="40">
        <f t="shared" si="43"/>
        <v>0</v>
      </c>
      <c r="L92" s="40">
        <f t="shared" si="43"/>
        <v>0</v>
      </c>
      <c r="M92" s="40">
        <f t="shared" si="43"/>
        <v>4</v>
      </c>
      <c r="N92" s="40">
        <f t="shared" si="43"/>
        <v>6</v>
      </c>
      <c r="O92" s="40">
        <f t="shared" si="43"/>
        <v>10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22"/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49" t="s">
        <v>27</v>
      </c>
      <c r="B94" s="49" t="s">
        <v>12</v>
      </c>
      <c r="C94" s="50" t="s">
        <v>13</v>
      </c>
      <c r="D94" s="51" t="s">
        <v>19</v>
      </c>
      <c r="E94" s="51" t="s">
        <v>20</v>
      </c>
      <c r="F94" s="51" t="s">
        <v>21</v>
      </c>
      <c r="G94" s="51" t="s">
        <v>19</v>
      </c>
      <c r="H94" s="51" t="s">
        <v>20</v>
      </c>
      <c r="I94" s="51" t="s">
        <v>21</v>
      </c>
      <c r="J94" s="51" t="s">
        <v>19</v>
      </c>
      <c r="K94" s="51" t="s">
        <v>20</v>
      </c>
      <c r="L94" s="51" t="s">
        <v>21</v>
      </c>
      <c r="M94" s="51" t="s">
        <v>19</v>
      </c>
      <c r="N94" s="51" t="s">
        <v>20</v>
      </c>
      <c r="O94" s="51" t="s">
        <v>21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36" t="s">
        <v>178</v>
      </c>
      <c r="B95" s="39" t="s">
        <v>123</v>
      </c>
      <c r="C95" s="53" t="s">
        <v>22</v>
      </c>
      <c r="D95" s="40">
        <v>0</v>
      </c>
      <c r="E95" s="40">
        <v>0</v>
      </c>
      <c r="F95" s="40">
        <f>SUM(D95:E95)</f>
        <v>0</v>
      </c>
      <c r="G95" s="40">
        <v>0</v>
      </c>
      <c r="H95" s="40">
        <v>0</v>
      </c>
      <c r="I95" s="40">
        <f t="shared" ref="I95" si="44">SUM(G95:H95)</f>
        <v>0</v>
      </c>
      <c r="J95" s="40">
        <v>5</v>
      </c>
      <c r="K95" s="40">
        <v>9</v>
      </c>
      <c r="L95" s="40">
        <f t="shared" ref="L95" si="45">SUM(J95:K95)</f>
        <v>14</v>
      </c>
      <c r="M95" s="40">
        <f t="shared" ref="M95:N95" si="46">SUM(G95,J95)</f>
        <v>5</v>
      </c>
      <c r="N95" s="40">
        <f t="shared" si="46"/>
        <v>9</v>
      </c>
      <c r="O95" s="40">
        <f t="shared" ref="O95" si="47">SUM(M95:N95)</f>
        <v>14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s="55" customFormat="1" x14ac:dyDescent="0.2">
      <c r="A96" s="136" t="s">
        <v>26</v>
      </c>
      <c r="B96" s="137"/>
      <c r="C96" s="138"/>
      <c r="D96" s="40">
        <f t="shared" ref="D96:O96" si="48">SUM(D95:D95)</f>
        <v>0</v>
      </c>
      <c r="E96" s="40">
        <f t="shared" si="48"/>
        <v>0</v>
      </c>
      <c r="F96" s="40">
        <f t="shared" si="48"/>
        <v>0</v>
      </c>
      <c r="G96" s="40">
        <f t="shared" si="48"/>
        <v>0</v>
      </c>
      <c r="H96" s="40">
        <f t="shared" si="48"/>
        <v>0</v>
      </c>
      <c r="I96" s="40">
        <f t="shared" si="48"/>
        <v>0</v>
      </c>
      <c r="J96" s="40">
        <f t="shared" si="48"/>
        <v>5</v>
      </c>
      <c r="K96" s="40">
        <f t="shared" si="48"/>
        <v>9</v>
      </c>
      <c r="L96" s="40">
        <f t="shared" si="48"/>
        <v>14</v>
      </c>
      <c r="M96" s="40">
        <f t="shared" si="48"/>
        <v>5</v>
      </c>
      <c r="N96" s="40">
        <f t="shared" si="48"/>
        <v>9</v>
      </c>
      <c r="O96" s="40">
        <f t="shared" si="48"/>
        <v>14</v>
      </c>
      <c r="P96" s="54"/>
      <c r="Q96" s="54"/>
      <c r="R96" s="54"/>
      <c r="S96" s="54"/>
      <c r="T96" s="54"/>
      <c r="U96" s="54"/>
      <c r="V96" s="54"/>
      <c r="W96" s="54"/>
      <c r="X96" s="54"/>
      <c r="Y96" s="54"/>
    </row>
    <row r="97" spans="1:25" s="55" customFormat="1" ht="6" customHeight="1" x14ac:dyDescent="0.2">
      <c r="A97" s="21"/>
      <c r="B97" s="21"/>
      <c r="C97" s="48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1:25" s="55" customFormat="1" x14ac:dyDescent="0.2">
      <c r="A98" s="49" t="s">
        <v>30</v>
      </c>
      <c r="B98" s="49" t="s">
        <v>12</v>
      </c>
      <c r="C98" s="50" t="s">
        <v>13</v>
      </c>
      <c r="D98" s="51" t="s">
        <v>19</v>
      </c>
      <c r="E98" s="51" t="s">
        <v>20</v>
      </c>
      <c r="F98" s="51" t="s">
        <v>21</v>
      </c>
      <c r="G98" s="51" t="s">
        <v>19</v>
      </c>
      <c r="H98" s="51" t="s">
        <v>20</v>
      </c>
      <c r="I98" s="51" t="s">
        <v>21</v>
      </c>
      <c r="J98" s="51" t="s">
        <v>19</v>
      </c>
      <c r="K98" s="51" t="s">
        <v>20</v>
      </c>
      <c r="L98" s="51" t="s">
        <v>21</v>
      </c>
      <c r="M98" s="51" t="s">
        <v>19</v>
      </c>
      <c r="N98" s="51" t="s">
        <v>20</v>
      </c>
      <c r="O98" s="51" t="s">
        <v>21</v>
      </c>
      <c r="P98" s="54"/>
      <c r="Q98" s="54"/>
      <c r="R98" s="54"/>
      <c r="S98" s="54"/>
      <c r="T98" s="54"/>
      <c r="U98" s="54"/>
      <c r="V98" s="54"/>
      <c r="W98" s="54"/>
      <c r="X98" s="54"/>
      <c r="Y98" s="54"/>
    </row>
    <row r="99" spans="1:25" s="55" customFormat="1" x14ac:dyDescent="0.2">
      <c r="A99" s="39" t="s">
        <v>211</v>
      </c>
      <c r="B99" s="39" t="s">
        <v>123</v>
      </c>
      <c r="C99" s="56" t="s">
        <v>22</v>
      </c>
      <c r="D99" s="40">
        <v>7</v>
      </c>
      <c r="E99" s="40">
        <v>9</v>
      </c>
      <c r="F99" s="40">
        <f>D99+E99</f>
        <v>16</v>
      </c>
      <c r="G99" s="40">
        <v>7</v>
      </c>
      <c r="H99" s="40">
        <v>9</v>
      </c>
      <c r="I99" s="40">
        <f>G99+H99</f>
        <v>16</v>
      </c>
      <c r="J99" s="40">
        <v>16</v>
      </c>
      <c r="K99" s="40">
        <v>20</v>
      </c>
      <c r="L99" s="40">
        <f>J99+K99</f>
        <v>36</v>
      </c>
      <c r="M99" s="40">
        <f>G99+J99</f>
        <v>23</v>
      </c>
      <c r="N99" s="40">
        <f>H99+K99</f>
        <v>29</v>
      </c>
      <c r="O99" s="40">
        <f>M99+N99</f>
        <v>52</v>
      </c>
      <c r="P99" s="54"/>
      <c r="Q99" s="54"/>
      <c r="R99" s="54"/>
      <c r="S99" s="54"/>
      <c r="T99" s="54"/>
      <c r="U99" s="54"/>
      <c r="V99" s="54"/>
      <c r="W99" s="54"/>
      <c r="X99" s="54"/>
      <c r="Y99" s="54"/>
    </row>
    <row r="100" spans="1:25" x14ac:dyDescent="0.2">
      <c r="A100" s="136" t="s">
        <v>26</v>
      </c>
      <c r="B100" s="137"/>
      <c r="C100" s="138"/>
      <c r="D100" s="40">
        <f>SUM(D99)</f>
        <v>7</v>
      </c>
      <c r="E100" s="40">
        <f t="shared" ref="E100:O100" si="49">SUM(E99)</f>
        <v>9</v>
      </c>
      <c r="F100" s="40">
        <f t="shared" si="49"/>
        <v>16</v>
      </c>
      <c r="G100" s="40">
        <f t="shared" si="49"/>
        <v>7</v>
      </c>
      <c r="H100" s="40">
        <f t="shared" si="49"/>
        <v>9</v>
      </c>
      <c r="I100" s="40">
        <f t="shared" si="49"/>
        <v>16</v>
      </c>
      <c r="J100" s="40">
        <f t="shared" si="49"/>
        <v>16</v>
      </c>
      <c r="K100" s="40">
        <f t="shared" si="49"/>
        <v>20</v>
      </c>
      <c r="L100" s="40">
        <f t="shared" si="49"/>
        <v>36</v>
      </c>
      <c r="M100" s="40">
        <f t="shared" si="49"/>
        <v>23</v>
      </c>
      <c r="N100" s="40">
        <f t="shared" si="49"/>
        <v>29</v>
      </c>
      <c r="O100" s="40">
        <f t="shared" si="49"/>
        <v>52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36" t="s">
        <v>31</v>
      </c>
      <c r="B101" s="137"/>
      <c r="C101" s="138"/>
      <c r="D101" s="51">
        <f>SUM(D92,D96,D100)</f>
        <v>12</v>
      </c>
      <c r="E101" s="51">
        <f t="shared" ref="E101:O101" si="50">SUM(E92,E96,E100)</f>
        <v>17</v>
      </c>
      <c r="F101" s="51">
        <f t="shared" si="50"/>
        <v>29</v>
      </c>
      <c r="G101" s="51">
        <f t="shared" si="50"/>
        <v>11</v>
      </c>
      <c r="H101" s="51">
        <f t="shared" si="50"/>
        <v>15</v>
      </c>
      <c r="I101" s="51">
        <f t="shared" si="50"/>
        <v>26</v>
      </c>
      <c r="J101" s="51">
        <f t="shared" si="50"/>
        <v>21</v>
      </c>
      <c r="K101" s="51">
        <f t="shared" si="50"/>
        <v>29</v>
      </c>
      <c r="L101" s="51">
        <f t="shared" si="50"/>
        <v>50</v>
      </c>
      <c r="M101" s="51">
        <f t="shared" si="50"/>
        <v>32</v>
      </c>
      <c r="N101" s="51">
        <f t="shared" si="50"/>
        <v>44</v>
      </c>
      <c r="O101" s="161">
        <f t="shared" si="50"/>
        <v>76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9" customHeight="1" x14ac:dyDescent="0.2">
      <c r="A102" s="29"/>
      <c r="B102" s="29"/>
      <c r="C102" s="30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6" customHeight="1" x14ac:dyDescent="0.2">
      <c r="A103" s="29"/>
      <c r="B103" s="29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02" t="s">
        <v>199</v>
      </c>
      <c r="B104" s="134"/>
      <c r="C104" s="134"/>
      <c r="D104" s="134"/>
      <c r="E104" s="134"/>
      <c r="F104" s="135"/>
      <c r="G104" s="96" t="s">
        <v>10</v>
      </c>
      <c r="H104" s="139"/>
      <c r="I104" s="139"/>
      <c r="J104" s="139"/>
      <c r="K104" s="139"/>
      <c r="L104" s="139"/>
      <c r="M104" s="139"/>
      <c r="N104" s="139"/>
      <c r="O104" s="140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5" t="s">
        <v>11</v>
      </c>
      <c r="B105" s="103" t="s">
        <v>12</v>
      </c>
      <c r="C105" s="116" t="s">
        <v>13</v>
      </c>
      <c r="D105" s="96" t="s">
        <v>14</v>
      </c>
      <c r="E105" s="139"/>
      <c r="F105" s="140"/>
      <c r="G105" s="96" t="s">
        <v>15</v>
      </c>
      <c r="H105" s="139"/>
      <c r="I105" s="140"/>
      <c r="J105" s="96" t="s">
        <v>16</v>
      </c>
      <c r="K105" s="139"/>
      <c r="L105" s="140"/>
      <c r="M105" s="96" t="s">
        <v>17</v>
      </c>
      <c r="N105" s="139"/>
      <c r="O105" s="140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5" t="s">
        <v>67</v>
      </c>
      <c r="B106" s="141"/>
      <c r="C106" s="142"/>
      <c r="D106" s="25" t="s">
        <v>19</v>
      </c>
      <c r="E106" s="25" t="s">
        <v>20</v>
      </c>
      <c r="F106" s="25" t="s">
        <v>21</v>
      </c>
      <c r="G106" s="25" t="s">
        <v>19</v>
      </c>
      <c r="H106" s="25" t="s">
        <v>20</v>
      </c>
      <c r="I106" s="25" t="s">
        <v>21</v>
      </c>
      <c r="J106" s="25" t="s">
        <v>19</v>
      </c>
      <c r="K106" s="25" t="s">
        <v>20</v>
      </c>
      <c r="L106" s="25" t="s">
        <v>21</v>
      </c>
      <c r="M106" s="25" t="s">
        <v>19</v>
      </c>
      <c r="N106" s="25" t="s">
        <v>20</v>
      </c>
      <c r="O106" s="25" t="s">
        <v>21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2.5" x14ac:dyDescent="0.2">
      <c r="A107" s="18" t="s">
        <v>180</v>
      </c>
      <c r="B107" s="18" t="s">
        <v>200</v>
      </c>
      <c r="C107" s="27" t="s">
        <v>22</v>
      </c>
      <c r="D107" s="20">
        <v>0</v>
      </c>
      <c r="E107" s="20">
        <v>0</v>
      </c>
      <c r="F107" s="20">
        <f>SUM(D107:E107)</f>
        <v>0</v>
      </c>
      <c r="G107" s="20">
        <v>0</v>
      </c>
      <c r="H107" s="20">
        <v>0</v>
      </c>
      <c r="I107" s="20">
        <f>SUM(G107:H107)</f>
        <v>0</v>
      </c>
      <c r="J107" s="20">
        <v>6</v>
      </c>
      <c r="K107" s="20">
        <v>8</v>
      </c>
      <c r="L107" s="20">
        <f>SUM(J107:K107)</f>
        <v>14</v>
      </c>
      <c r="M107" s="20">
        <f t="shared" ref="M107:N107" si="51">SUM(G107,J107)</f>
        <v>6</v>
      </c>
      <c r="N107" s="20">
        <f t="shared" si="51"/>
        <v>8</v>
      </c>
      <c r="O107" s="20">
        <f>SUM(M107:N107)</f>
        <v>14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96" t="s">
        <v>31</v>
      </c>
      <c r="B108" s="139"/>
      <c r="C108" s="140"/>
      <c r="D108" s="20">
        <f t="shared" ref="D108:O108" si="52">D107</f>
        <v>0</v>
      </c>
      <c r="E108" s="20">
        <f t="shared" si="52"/>
        <v>0</v>
      </c>
      <c r="F108" s="20">
        <f t="shared" si="52"/>
        <v>0</v>
      </c>
      <c r="G108" s="20">
        <f t="shared" si="52"/>
        <v>0</v>
      </c>
      <c r="H108" s="20">
        <f t="shared" si="52"/>
        <v>0</v>
      </c>
      <c r="I108" s="20">
        <f t="shared" si="52"/>
        <v>0</v>
      </c>
      <c r="J108" s="20">
        <f t="shared" si="52"/>
        <v>6</v>
      </c>
      <c r="K108" s="20">
        <f t="shared" si="52"/>
        <v>8</v>
      </c>
      <c r="L108" s="20">
        <f t="shared" si="52"/>
        <v>14</v>
      </c>
      <c r="M108" s="20">
        <f t="shared" si="52"/>
        <v>6</v>
      </c>
      <c r="N108" s="20">
        <f t="shared" si="52"/>
        <v>8</v>
      </c>
      <c r="O108" s="162">
        <f t="shared" si="52"/>
        <v>14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7.5" customHeight="1" x14ac:dyDescent="0.2">
      <c r="A109" s="29"/>
      <c r="B109" s="29"/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02" t="s">
        <v>88</v>
      </c>
      <c r="B110" s="134"/>
      <c r="C110" s="134"/>
      <c r="D110" s="134"/>
      <c r="E110" s="134"/>
      <c r="F110" s="135"/>
      <c r="G110" s="96" t="s">
        <v>10</v>
      </c>
      <c r="H110" s="97"/>
      <c r="I110" s="97"/>
      <c r="J110" s="97"/>
      <c r="K110" s="97"/>
      <c r="L110" s="97"/>
      <c r="M110" s="97"/>
      <c r="N110" s="97"/>
      <c r="O110" s="98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5" t="s">
        <v>11</v>
      </c>
      <c r="B111" s="103" t="s">
        <v>12</v>
      </c>
      <c r="C111" s="116" t="s">
        <v>13</v>
      </c>
      <c r="D111" s="96" t="s">
        <v>14</v>
      </c>
      <c r="E111" s="97"/>
      <c r="F111" s="98"/>
      <c r="G111" s="96" t="s">
        <v>15</v>
      </c>
      <c r="H111" s="97"/>
      <c r="I111" s="98"/>
      <c r="J111" s="96" t="s">
        <v>16</v>
      </c>
      <c r="K111" s="97"/>
      <c r="L111" s="98"/>
      <c r="M111" s="96" t="s">
        <v>17</v>
      </c>
      <c r="N111" s="97"/>
      <c r="O111" s="98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5" t="s">
        <v>27</v>
      </c>
      <c r="B112" s="104"/>
      <c r="C112" s="117"/>
      <c r="D112" s="25" t="s">
        <v>19</v>
      </c>
      <c r="E112" s="25" t="s">
        <v>20</v>
      </c>
      <c r="F112" s="25" t="s">
        <v>21</v>
      </c>
      <c r="G112" s="25" t="s">
        <v>19</v>
      </c>
      <c r="H112" s="25" t="s">
        <v>20</v>
      </c>
      <c r="I112" s="25" t="s">
        <v>21</v>
      </c>
      <c r="J112" s="25" t="s">
        <v>19</v>
      </c>
      <c r="K112" s="25" t="s">
        <v>20</v>
      </c>
      <c r="L112" s="25" t="s">
        <v>21</v>
      </c>
      <c r="M112" s="25" t="s">
        <v>19</v>
      </c>
      <c r="N112" s="25" t="s">
        <v>20</v>
      </c>
      <c r="O112" s="25" t="s">
        <v>21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8" t="s">
        <v>194</v>
      </c>
      <c r="B113" s="18" t="s">
        <v>132</v>
      </c>
      <c r="C113" s="27" t="s">
        <v>45</v>
      </c>
      <c r="D113" s="20">
        <v>0</v>
      </c>
      <c r="E113" s="20">
        <v>0</v>
      </c>
      <c r="F113" s="20">
        <f>SUM(D113:E113)</f>
        <v>0</v>
      </c>
      <c r="G113" s="20">
        <v>0</v>
      </c>
      <c r="H113" s="20">
        <v>0</v>
      </c>
      <c r="I113" s="20">
        <f>SUM(G113:H113)</f>
        <v>0</v>
      </c>
      <c r="J113" s="20">
        <v>2</v>
      </c>
      <c r="K113" s="20">
        <v>13</v>
      </c>
      <c r="L113" s="20">
        <f>SUM(J113:K113)</f>
        <v>15</v>
      </c>
      <c r="M113" s="20">
        <f t="shared" ref="M113:N113" si="53">SUM(G113,J113)</f>
        <v>2</v>
      </c>
      <c r="N113" s="20">
        <f t="shared" si="53"/>
        <v>13</v>
      </c>
      <c r="O113" s="20">
        <f>SUM(M113:N113)</f>
        <v>15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 x14ac:dyDescent="0.2">
      <c r="A114" s="99" t="s">
        <v>68</v>
      </c>
      <c r="B114" s="132"/>
      <c r="C114" s="133"/>
      <c r="D114" s="20">
        <f t="shared" ref="D114:O114" si="54">SUM(D113:D113)</f>
        <v>0</v>
      </c>
      <c r="E114" s="20">
        <f t="shared" si="54"/>
        <v>0</v>
      </c>
      <c r="F114" s="20">
        <f t="shared" si="54"/>
        <v>0</v>
      </c>
      <c r="G114" s="20">
        <f t="shared" si="54"/>
        <v>0</v>
      </c>
      <c r="H114" s="20">
        <f t="shared" si="54"/>
        <v>0</v>
      </c>
      <c r="I114" s="20">
        <f t="shared" si="54"/>
        <v>0</v>
      </c>
      <c r="J114" s="20">
        <f t="shared" si="54"/>
        <v>2</v>
      </c>
      <c r="K114" s="20">
        <f t="shared" si="54"/>
        <v>13</v>
      </c>
      <c r="L114" s="20">
        <f t="shared" si="54"/>
        <v>15</v>
      </c>
      <c r="M114" s="20">
        <f t="shared" si="54"/>
        <v>2</v>
      </c>
      <c r="N114" s="20">
        <f t="shared" si="54"/>
        <v>13</v>
      </c>
      <c r="O114" s="20">
        <f t="shared" si="54"/>
        <v>15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8.25" customHeight="1" x14ac:dyDescent="0.2">
      <c r="A115" s="57"/>
      <c r="B115" s="58"/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5" t="s">
        <v>30</v>
      </c>
      <c r="B116" s="15" t="s">
        <v>12</v>
      </c>
      <c r="C116" s="59" t="s">
        <v>13</v>
      </c>
      <c r="D116" s="25" t="s">
        <v>19</v>
      </c>
      <c r="E116" s="25" t="s">
        <v>20</v>
      </c>
      <c r="F116" s="25" t="s">
        <v>21</v>
      </c>
      <c r="G116" s="25" t="s">
        <v>19</v>
      </c>
      <c r="H116" s="25" t="s">
        <v>20</v>
      </c>
      <c r="I116" s="25" t="s">
        <v>21</v>
      </c>
      <c r="J116" s="25" t="s">
        <v>19</v>
      </c>
      <c r="K116" s="25" t="s">
        <v>20</v>
      </c>
      <c r="L116" s="25" t="s">
        <v>21</v>
      </c>
      <c r="M116" s="25" t="s">
        <v>19</v>
      </c>
      <c r="N116" s="25" t="s">
        <v>20</v>
      </c>
      <c r="O116" s="25" t="s">
        <v>21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8" t="s">
        <v>69</v>
      </c>
      <c r="B117" s="18" t="s">
        <v>132</v>
      </c>
      <c r="C117" s="27" t="s">
        <v>45</v>
      </c>
      <c r="D117" s="20">
        <v>0</v>
      </c>
      <c r="E117" s="20">
        <v>0</v>
      </c>
      <c r="F117" s="20">
        <f>SUM(D117:E117)</f>
        <v>0</v>
      </c>
      <c r="G117" s="20">
        <v>0</v>
      </c>
      <c r="H117" s="20">
        <v>0</v>
      </c>
      <c r="I117" s="20">
        <f>SUM(G117:H117)</f>
        <v>0</v>
      </c>
      <c r="J117" s="20">
        <v>1</v>
      </c>
      <c r="K117" s="20">
        <v>3</v>
      </c>
      <c r="L117" s="20">
        <f>SUM(J117,K117)</f>
        <v>4</v>
      </c>
      <c r="M117" s="20">
        <f t="shared" ref="M117:N117" si="55">SUM(G117,J117)</f>
        <v>1</v>
      </c>
      <c r="N117" s="20">
        <f t="shared" si="55"/>
        <v>3</v>
      </c>
      <c r="O117" s="20">
        <f>SUM(M117:N117)</f>
        <v>4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99" t="s">
        <v>26</v>
      </c>
      <c r="B118" s="132"/>
      <c r="C118" s="133"/>
      <c r="D118" s="20">
        <f t="shared" ref="D118:O118" si="56">SUM(D117)</f>
        <v>0</v>
      </c>
      <c r="E118" s="20">
        <f>SUM(E117)</f>
        <v>0</v>
      </c>
      <c r="F118" s="20">
        <f t="shared" si="56"/>
        <v>0</v>
      </c>
      <c r="G118" s="20">
        <f t="shared" si="56"/>
        <v>0</v>
      </c>
      <c r="H118" s="20">
        <f>SUM(H117)</f>
        <v>0</v>
      </c>
      <c r="I118" s="20">
        <f t="shared" si="56"/>
        <v>0</v>
      </c>
      <c r="J118" s="20">
        <f>SUM(J117)</f>
        <v>1</v>
      </c>
      <c r="K118" s="20">
        <f>SUM(K117)</f>
        <v>3</v>
      </c>
      <c r="L118" s="20">
        <f t="shared" si="56"/>
        <v>4</v>
      </c>
      <c r="M118" s="20">
        <f t="shared" si="56"/>
        <v>1</v>
      </c>
      <c r="N118" s="20">
        <f t="shared" si="56"/>
        <v>3</v>
      </c>
      <c r="O118" s="20">
        <f t="shared" si="56"/>
        <v>4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96" t="s">
        <v>31</v>
      </c>
      <c r="B119" s="139"/>
      <c r="C119" s="140"/>
      <c r="D119" s="20">
        <f t="shared" ref="D119:O119" si="57">SUM(D114,D118)</f>
        <v>0</v>
      </c>
      <c r="E119" s="20">
        <f t="shared" si="57"/>
        <v>0</v>
      </c>
      <c r="F119" s="20">
        <f t="shared" si="57"/>
        <v>0</v>
      </c>
      <c r="G119" s="20">
        <f t="shared" si="57"/>
        <v>0</v>
      </c>
      <c r="H119" s="20">
        <f t="shared" si="57"/>
        <v>0</v>
      </c>
      <c r="I119" s="20">
        <f t="shared" si="57"/>
        <v>0</v>
      </c>
      <c r="J119" s="20">
        <f t="shared" si="57"/>
        <v>3</v>
      </c>
      <c r="K119" s="20">
        <f t="shared" si="57"/>
        <v>16</v>
      </c>
      <c r="L119" s="20">
        <f t="shared" si="57"/>
        <v>19</v>
      </c>
      <c r="M119" s="20">
        <f t="shared" si="57"/>
        <v>3</v>
      </c>
      <c r="N119" s="20">
        <f t="shared" si="57"/>
        <v>16</v>
      </c>
      <c r="O119" s="162">
        <f t="shared" si="57"/>
        <v>19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29"/>
      <c r="B120" s="29"/>
      <c r="C120" s="30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29"/>
      <c r="B121" s="29"/>
      <c r="C121" s="30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99" t="s">
        <v>72</v>
      </c>
      <c r="B122" s="132"/>
      <c r="C122" s="133"/>
      <c r="D122" s="25">
        <f>SUM(D33,D51,D62,D75,D86,D101,D108)</f>
        <v>102</v>
      </c>
      <c r="E122" s="25">
        <f t="shared" ref="E122:O122" si="58">SUM(E33,E51,E62,E75,E86,E101,E108)</f>
        <v>95</v>
      </c>
      <c r="F122" s="25">
        <f t="shared" si="58"/>
        <v>197</v>
      </c>
      <c r="G122" s="25">
        <f t="shared" si="58"/>
        <v>32</v>
      </c>
      <c r="H122" s="25">
        <f t="shared" si="58"/>
        <v>41</v>
      </c>
      <c r="I122" s="25">
        <f t="shared" si="58"/>
        <v>73</v>
      </c>
      <c r="J122" s="25">
        <f t="shared" si="58"/>
        <v>134</v>
      </c>
      <c r="K122" s="25">
        <f t="shared" si="58"/>
        <v>158</v>
      </c>
      <c r="L122" s="25">
        <f t="shared" si="58"/>
        <v>292</v>
      </c>
      <c r="M122" s="25">
        <f t="shared" si="58"/>
        <v>166</v>
      </c>
      <c r="N122" s="25">
        <f t="shared" si="58"/>
        <v>199</v>
      </c>
      <c r="O122" s="25">
        <f t="shared" si="58"/>
        <v>365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0.5" customHeight="1" x14ac:dyDescent="0.2">
      <c r="A123" s="58"/>
      <c r="B123" s="29"/>
      <c r="C123" s="30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52" t="s">
        <v>73</v>
      </c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02" t="s">
        <v>74</v>
      </c>
      <c r="B125" s="134"/>
      <c r="C125" s="134"/>
      <c r="D125" s="134"/>
      <c r="E125" s="134"/>
      <c r="F125" s="135"/>
      <c r="G125" s="96" t="s">
        <v>10</v>
      </c>
      <c r="H125" s="97"/>
      <c r="I125" s="97"/>
      <c r="J125" s="97"/>
      <c r="K125" s="97"/>
      <c r="L125" s="97"/>
      <c r="M125" s="97"/>
      <c r="N125" s="97"/>
      <c r="O125" s="98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5" t="s">
        <v>11</v>
      </c>
      <c r="B126" s="103" t="s">
        <v>12</v>
      </c>
      <c r="C126" s="116" t="s">
        <v>13</v>
      </c>
      <c r="D126" s="96" t="s">
        <v>14</v>
      </c>
      <c r="E126" s="97"/>
      <c r="F126" s="98"/>
      <c r="G126" s="96" t="s">
        <v>15</v>
      </c>
      <c r="H126" s="97"/>
      <c r="I126" s="98"/>
      <c r="J126" s="96" t="s">
        <v>16</v>
      </c>
      <c r="K126" s="97"/>
      <c r="L126" s="98"/>
      <c r="M126" s="96" t="s">
        <v>17</v>
      </c>
      <c r="N126" s="97"/>
      <c r="O126" s="98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5" t="s">
        <v>67</v>
      </c>
      <c r="B127" s="104"/>
      <c r="C127" s="117"/>
      <c r="D127" s="25" t="s">
        <v>19</v>
      </c>
      <c r="E127" s="25" t="s">
        <v>20</v>
      </c>
      <c r="F127" s="25" t="s">
        <v>21</v>
      </c>
      <c r="G127" s="25" t="s">
        <v>19</v>
      </c>
      <c r="H127" s="25" t="s">
        <v>20</v>
      </c>
      <c r="I127" s="25" t="s">
        <v>21</v>
      </c>
      <c r="J127" s="25" t="s">
        <v>19</v>
      </c>
      <c r="K127" s="25" t="s">
        <v>20</v>
      </c>
      <c r="L127" s="25" t="s">
        <v>21</v>
      </c>
      <c r="M127" s="25" t="s">
        <v>19</v>
      </c>
      <c r="N127" s="25" t="s">
        <v>20</v>
      </c>
      <c r="O127" s="25" t="s">
        <v>21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8" t="s">
        <v>181</v>
      </c>
      <c r="B128" s="18" t="s">
        <v>100</v>
      </c>
      <c r="C128" s="19" t="s">
        <v>22</v>
      </c>
      <c r="D128" s="20">
        <v>6</v>
      </c>
      <c r="E128" s="20">
        <v>9</v>
      </c>
      <c r="F128" s="20">
        <f>SUM(D128:E128)</f>
        <v>15</v>
      </c>
      <c r="G128" s="20">
        <v>6</v>
      </c>
      <c r="H128" s="20">
        <v>8</v>
      </c>
      <c r="I128" s="20">
        <f>SUM(G128:H128)</f>
        <v>14</v>
      </c>
      <c r="J128" s="20">
        <v>7</v>
      </c>
      <c r="K128" s="20">
        <v>9</v>
      </c>
      <c r="L128" s="20">
        <f>SUM(J128:K128)</f>
        <v>16</v>
      </c>
      <c r="M128" s="20">
        <f t="shared" ref="M128:N128" si="59">SUM(G128,J128)</f>
        <v>13</v>
      </c>
      <c r="N128" s="20">
        <f t="shared" si="59"/>
        <v>17</v>
      </c>
      <c r="O128" s="20">
        <f>SUM(M128:N128)</f>
        <v>30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99" t="s">
        <v>31</v>
      </c>
      <c r="B129" s="132"/>
      <c r="C129" s="133"/>
      <c r="D129" s="25">
        <f t="shared" ref="D129:N129" si="60">SUM(D128)</f>
        <v>6</v>
      </c>
      <c r="E129" s="25">
        <f t="shared" si="60"/>
        <v>9</v>
      </c>
      <c r="F129" s="25">
        <f t="shared" si="60"/>
        <v>15</v>
      </c>
      <c r="G129" s="25">
        <f t="shared" si="60"/>
        <v>6</v>
      </c>
      <c r="H129" s="25">
        <f t="shared" si="60"/>
        <v>8</v>
      </c>
      <c r="I129" s="25">
        <f t="shared" si="60"/>
        <v>14</v>
      </c>
      <c r="J129" s="25">
        <f t="shared" si="60"/>
        <v>7</v>
      </c>
      <c r="K129" s="25">
        <f t="shared" si="60"/>
        <v>9</v>
      </c>
      <c r="L129" s="25">
        <f t="shared" si="60"/>
        <v>16</v>
      </c>
      <c r="M129" s="25">
        <f t="shared" si="60"/>
        <v>13</v>
      </c>
      <c r="N129" s="25">
        <f t="shared" si="60"/>
        <v>17</v>
      </c>
      <c r="O129" s="25">
        <f>SUM(O128)</f>
        <v>30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29"/>
      <c r="B130" s="29"/>
      <c r="C130" s="6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29"/>
      <c r="B131" s="29"/>
      <c r="C131" s="30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29"/>
      <c r="B132" s="29"/>
      <c r="C132" s="30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8.25" customHeight="1" x14ac:dyDescent="0.2">
      <c r="A133" s="29"/>
      <c r="B133" s="29"/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8.25" customHeight="1" x14ac:dyDescent="0.2">
      <c r="A134" s="29"/>
      <c r="B134" s="29"/>
      <c r="C134" s="30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8.25" customHeight="1" x14ac:dyDescent="0.2">
      <c r="A135" s="29"/>
      <c r="B135" s="29"/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5" thickBot="1" x14ac:dyDescent="0.25">
      <c r="A136" s="29"/>
      <c r="B136" s="29"/>
      <c r="C136" s="30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5" thickBot="1" x14ac:dyDescent="0.25">
      <c r="A137" s="143" t="s">
        <v>79</v>
      </c>
      <c r="B137" s="144"/>
      <c r="C137" s="145"/>
      <c r="D137" s="62">
        <f>SUM(D129)</f>
        <v>6</v>
      </c>
      <c r="E137" s="62">
        <f t="shared" ref="E137:O137" si="61">SUM(E129)</f>
        <v>9</v>
      </c>
      <c r="F137" s="62">
        <f t="shared" si="61"/>
        <v>15</v>
      </c>
      <c r="G137" s="62">
        <f t="shared" si="61"/>
        <v>6</v>
      </c>
      <c r="H137" s="62">
        <f t="shared" si="61"/>
        <v>8</v>
      </c>
      <c r="I137" s="62">
        <f t="shared" si="61"/>
        <v>14</v>
      </c>
      <c r="J137" s="62">
        <f t="shared" si="61"/>
        <v>7</v>
      </c>
      <c r="K137" s="62">
        <f t="shared" si="61"/>
        <v>9</v>
      </c>
      <c r="L137" s="62">
        <f t="shared" si="61"/>
        <v>16</v>
      </c>
      <c r="M137" s="62">
        <f t="shared" si="61"/>
        <v>13</v>
      </c>
      <c r="N137" s="62">
        <f t="shared" si="61"/>
        <v>17</v>
      </c>
      <c r="O137" s="62">
        <f t="shared" si="61"/>
        <v>30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51" t="s">
        <v>184</v>
      </c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99" t="s">
        <v>31</v>
      </c>
      <c r="B139" s="132"/>
      <c r="C139" s="133"/>
      <c r="D139" s="25">
        <f>SUM(0)</f>
        <v>0</v>
      </c>
      <c r="E139" s="25">
        <f t="shared" ref="E139:O139" si="62">SUM(0)</f>
        <v>0</v>
      </c>
      <c r="F139" s="25">
        <f t="shared" si="62"/>
        <v>0</v>
      </c>
      <c r="G139" s="25">
        <f t="shared" si="62"/>
        <v>0</v>
      </c>
      <c r="H139" s="25">
        <f t="shared" si="62"/>
        <v>0</v>
      </c>
      <c r="I139" s="25">
        <f t="shared" si="62"/>
        <v>0</v>
      </c>
      <c r="J139" s="25">
        <f t="shared" si="62"/>
        <v>0</v>
      </c>
      <c r="K139" s="25">
        <f t="shared" si="62"/>
        <v>0</v>
      </c>
      <c r="L139" s="25">
        <f t="shared" si="62"/>
        <v>0</v>
      </c>
      <c r="M139" s="25">
        <f t="shared" si="62"/>
        <v>0</v>
      </c>
      <c r="N139" s="25">
        <f t="shared" si="62"/>
        <v>0</v>
      </c>
      <c r="O139" s="25">
        <f t="shared" si="62"/>
        <v>0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5" thickBot="1" x14ac:dyDescent="0.25">
      <c r="A140" s="29"/>
      <c r="B140" s="29"/>
      <c r="C140" s="3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5" thickBot="1" x14ac:dyDescent="0.25">
      <c r="A141" s="148" t="s">
        <v>185</v>
      </c>
      <c r="B141" s="149"/>
      <c r="C141" s="150"/>
      <c r="D141" s="63">
        <f>SUM(D139)</f>
        <v>0</v>
      </c>
      <c r="E141" s="63">
        <f t="shared" ref="E141:O141" si="63">SUM(E139)</f>
        <v>0</v>
      </c>
      <c r="F141" s="63">
        <f t="shared" si="63"/>
        <v>0</v>
      </c>
      <c r="G141" s="63">
        <f t="shared" si="63"/>
        <v>0</v>
      </c>
      <c r="H141" s="63">
        <f t="shared" si="63"/>
        <v>0</v>
      </c>
      <c r="I141" s="63">
        <f t="shared" si="63"/>
        <v>0</v>
      </c>
      <c r="J141" s="63">
        <f t="shared" si="63"/>
        <v>0</v>
      </c>
      <c r="K141" s="63">
        <f t="shared" si="63"/>
        <v>0</v>
      </c>
      <c r="L141" s="63">
        <f t="shared" si="63"/>
        <v>0</v>
      </c>
      <c r="M141" s="63">
        <f t="shared" si="63"/>
        <v>0</v>
      </c>
      <c r="N141" s="64">
        <f t="shared" si="63"/>
        <v>0</v>
      </c>
      <c r="O141" s="63">
        <f t="shared" si="63"/>
        <v>0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5" thickBot="1" x14ac:dyDescent="0.25">
      <c r="A142" s="29"/>
      <c r="B142" s="29"/>
      <c r="C142" s="3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5" thickBot="1" x14ac:dyDescent="0.25">
      <c r="A143" s="143" t="s">
        <v>72</v>
      </c>
      <c r="B143" s="144"/>
      <c r="C143" s="145"/>
      <c r="D143" s="62">
        <f>SUM(D122)</f>
        <v>102</v>
      </c>
      <c r="E143" s="62">
        <f>SUM(E122)</f>
        <v>95</v>
      </c>
      <c r="F143" s="62">
        <f>SUM(F122)</f>
        <v>197</v>
      </c>
      <c r="G143" s="62">
        <f>SUM(G122)</f>
        <v>32</v>
      </c>
      <c r="H143" s="62">
        <f>SUM(H122)</f>
        <v>41</v>
      </c>
      <c r="I143" s="62">
        <f>SUM(I122)</f>
        <v>73</v>
      </c>
      <c r="J143" s="62">
        <f>SUM(J122)</f>
        <v>134</v>
      </c>
      <c r="K143" s="62">
        <f>SUM(K122)</f>
        <v>158</v>
      </c>
      <c r="L143" s="62">
        <f>SUM(L122)</f>
        <v>292</v>
      </c>
      <c r="M143" s="62">
        <f>SUM(M122)</f>
        <v>166</v>
      </c>
      <c r="N143" s="62">
        <f>SUM(N122)</f>
        <v>199</v>
      </c>
      <c r="O143" s="62">
        <f>SUM(O122)</f>
        <v>365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5" thickBot="1" x14ac:dyDescent="0.25">
      <c r="A144" s="29"/>
      <c r="B144" s="29"/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5" thickBot="1" x14ac:dyDescent="0.25">
      <c r="A145" s="143" t="s">
        <v>79</v>
      </c>
      <c r="B145" s="144"/>
      <c r="C145" s="145"/>
      <c r="D145" s="62">
        <f>SUM(D137)</f>
        <v>6</v>
      </c>
      <c r="E145" s="62">
        <f>SUM(E137)</f>
        <v>9</v>
      </c>
      <c r="F145" s="62">
        <f>SUM(F137)</f>
        <v>15</v>
      </c>
      <c r="G145" s="62">
        <f>SUM(G137)</f>
        <v>6</v>
      </c>
      <c r="H145" s="62">
        <f>SUM(H137)</f>
        <v>8</v>
      </c>
      <c r="I145" s="62">
        <f>SUM(I137)</f>
        <v>14</v>
      </c>
      <c r="J145" s="62">
        <f>SUM(J137)</f>
        <v>7</v>
      </c>
      <c r="K145" s="62">
        <f>SUM(K137)</f>
        <v>9</v>
      </c>
      <c r="L145" s="62">
        <f>SUM(L137)</f>
        <v>16</v>
      </c>
      <c r="M145" s="62">
        <f>SUM(M137)</f>
        <v>13</v>
      </c>
      <c r="N145" s="62">
        <f>SUM(N137)</f>
        <v>17</v>
      </c>
      <c r="O145" s="62">
        <f>SUM(O137)</f>
        <v>30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5" thickBot="1" x14ac:dyDescent="0.25">
      <c r="A146" s="22"/>
      <c r="B146" s="28"/>
      <c r="C146" s="2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5" thickBot="1" x14ac:dyDescent="0.25">
      <c r="A147" s="148" t="s">
        <v>185</v>
      </c>
      <c r="B147" s="149"/>
      <c r="C147" s="150"/>
      <c r="D147" s="65">
        <f t="shared" ref="D147:O147" si="64">SUM(D141)</f>
        <v>0</v>
      </c>
      <c r="E147" s="65">
        <f t="shared" si="64"/>
        <v>0</v>
      </c>
      <c r="F147" s="65">
        <f t="shared" si="64"/>
        <v>0</v>
      </c>
      <c r="G147" s="65">
        <f t="shared" si="64"/>
        <v>0</v>
      </c>
      <c r="H147" s="65">
        <f t="shared" si="64"/>
        <v>0</v>
      </c>
      <c r="I147" s="65">
        <f t="shared" si="64"/>
        <v>0</v>
      </c>
      <c r="J147" s="65">
        <f t="shared" si="64"/>
        <v>0</v>
      </c>
      <c r="K147" s="65">
        <f t="shared" si="64"/>
        <v>0</v>
      </c>
      <c r="L147" s="65">
        <f t="shared" si="64"/>
        <v>0</v>
      </c>
      <c r="M147" s="65">
        <f t="shared" si="64"/>
        <v>0</v>
      </c>
      <c r="N147" s="65">
        <f t="shared" si="64"/>
        <v>0</v>
      </c>
      <c r="O147" s="65">
        <f t="shared" si="64"/>
        <v>0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5" thickBot="1" x14ac:dyDescent="0.25">
      <c r="A148" s="29"/>
      <c r="B148" s="29"/>
      <c r="C148" s="30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5" thickBot="1" x14ac:dyDescent="0.25">
      <c r="A149" s="143" t="s">
        <v>80</v>
      </c>
      <c r="B149" s="144"/>
      <c r="C149" s="145"/>
      <c r="D149" s="62">
        <f>SUM(D143+D145+D147)</f>
        <v>108</v>
      </c>
      <c r="E149" s="62">
        <f t="shared" ref="E149:O149" si="65">SUM(E143+E145+E147)</f>
        <v>104</v>
      </c>
      <c r="F149" s="62">
        <f t="shared" si="65"/>
        <v>212</v>
      </c>
      <c r="G149" s="62">
        <f t="shared" si="65"/>
        <v>38</v>
      </c>
      <c r="H149" s="62">
        <f t="shared" si="65"/>
        <v>49</v>
      </c>
      <c r="I149" s="62">
        <f t="shared" si="65"/>
        <v>87</v>
      </c>
      <c r="J149" s="62">
        <f t="shared" si="65"/>
        <v>141</v>
      </c>
      <c r="K149" s="62">
        <f t="shared" si="65"/>
        <v>167</v>
      </c>
      <c r="L149" s="62">
        <f t="shared" si="65"/>
        <v>308</v>
      </c>
      <c r="M149" s="62">
        <f t="shared" si="65"/>
        <v>179</v>
      </c>
      <c r="N149" s="62">
        <f t="shared" si="65"/>
        <v>216</v>
      </c>
      <c r="O149" s="62">
        <f t="shared" si="65"/>
        <v>395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66"/>
      <c r="B150" s="66"/>
      <c r="C150" s="67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92"/>
      <c r="B151" s="8" t="s">
        <v>1</v>
      </c>
      <c r="C151" s="1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8.75" x14ac:dyDescent="0.3">
      <c r="A152" s="70"/>
      <c r="B152" s="71" t="s">
        <v>81</v>
      </c>
      <c r="C152" s="72"/>
      <c r="D152" s="90"/>
      <c r="E152" s="115" t="s">
        <v>82</v>
      </c>
      <c r="F152" s="115"/>
      <c r="G152" s="115"/>
      <c r="H152" s="115"/>
      <c r="I152" s="115"/>
      <c r="J152" s="115"/>
      <c r="K152" s="115"/>
      <c r="L152" s="14"/>
      <c r="M152" s="14"/>
      <c r="N152" s="14"/>
      <c r="O152" s="14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.75" x14ac:dyDescent="0.3">
      <c r="A153" s="70"/>
      <c r="B153" s="70"/>
      <c r="C153" s="74"/>
      <c r="D153" s="90"/>
      <c r="E153" s="90"/>
      <c r="F153" s="90"/>
      <c r="G153" s="90"/>
      <c r="H153" s="90"/>
      <c r="I153" s="90"/>
      <c r="J153" s="90"/>
      <c r="K153" s="90"/>
      <c r="L153" s="14"/>
      <c r="M153" s="14"/>
      <c r="N153" s="14"/>
      <c r="O153" s="14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.75" x14ac:dyDescent="0.3">
      <c r="A154" s="70"/>
      <c r="B154" s="70"/>
      <c r="C154" s="74"/>
      <c r="D154" s="90"/>
      <c r="E154" s="90"/>
      <c r="F154" s="90"/>
      <c r="G154" s="90"/>
      <c r="H154" s="90"/>
      <c r="I154" s="90"/>
      <c r="J154" s="90"/>
      <c r="K154" s="90"/>
      <c r="L154" s="14"/>
      <c r="M154" s="14"/>
      <c r="N154" s="14"/>
      <c r="O154" s="14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9.5" thickBot="1" x14ac:dyDescent="0.35">
      <c r="A155" s="70"/>
      <c r="B155" s="75"/>
      <c r="C155" s="72"/>
      <c r="D155" s="76"/>
      <c r="E155" s="146" t="s">
        <v>83</v>
      </c>
      <c r="F155" s="147"/>
      <c r="G155" s="147"/>
      <c r="H155" s="147"/>
      <c r="I155" s="147"/>
      <c r="J155" s="147"/>
      <c r="K155" s="147"/>
      <c r="L155" s="14"/>
      <c r="M155" s="14"/>
      <c r="N155" s="14"/>
      <c r="O155" s="14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8.75" x14ac:dyDescent="0.3">
      <c r="A156" s="70"/>
      <c r="B156" s="77" t="s">
        <v>84</v>
      </c>
      <c r="C156" s="72"/>
      <c r="D156" s="76"/>
      <c r="E156" s="146" t="s">
        <v>85</v>
      </c>
      <c r="F156" s="147"/>
      <c r="G156" s="147"/>
      <c r="H156" s="147"/>
      <c r="I156" s="147"/>
      <c r="J156" s="147"/>
      <c r="K156" s="147"/>
      <c r="L156" s="14"/>
      <c r="M156" s="14"/>
      <c r="N156" s="14"/>
      <c r="O156" s="14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66"/>
      <c r="B157" s="66"/>
      <c r="C157" s="67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s="55" customFormat="1" x14ac:dyDescent="0.2">
      <c r="A158" s="78"/>
      <c r="B158" s="78"/>
      <c r="C158" s="79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54"/>
      <c r="Q158" s="54"/>
      <c r="R158" s="54"/>
      <c r="S158" s="54"/>
      <c r="T158" s="54"/>
      <c r="U158" s="54"/>
      <c r="V158" s="54"/>
      <c r="W158" s="54"/>
      <c r="X158" s="54"/>
      <c r="Y158" s="54"/>
    </row>
    <row r="159" spans="1:25" s="55" customFormat="1" x14ac:dyDescent="0.2">
      <c r="A159" s="81"/>
      <c r="B159" s="82"/>
      <c r="C159" s="54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54"/>
      <c r="Q159" s="54"/>
      <c r="R159" s="54"/>
      <c r="S159" s="54"/>
      <c r="T159" s="54"/>
      <c r="U159" s="54"/>
      <c r="V159" s="54"/>
      <c r="W159" s="54"/>
      <c r="X159" s="54"/>
      <c r="Y159" s="54"/>
    </row>
    <row r="160" spans="1:25" s="55" customFormat="1" x14ac:dyDescent="0.2">
      <c r="A160" s="81"/>
      <c r="B160" s="82"/>
      <c r="C160" s="54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54"/>
      <c r="Q160" s="54"/>
      <c r="R160" s="54"/>
      <c r="S160" s="54"/>
      <c r="T160" s="54"/>
      <c r="U160" s="54"/>
      <c r="V160" s="54"/>
      <c r="W160" s="54"/>
      <c r="X160" s="54"/>
      <c r="Y160" s="54"/>
    </row>
    <row r="161" spans="1:15" s="55" customFormat="1" x14ac:dyDescent="0.2">
      <c r="A161" s="84"/>
      <c r="B161" s="84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</row>
    <row r="162" spans="1:15" s="55" customFormat="1" x14ac:dyDescent="0.2">
      <c r="A162" s="84"/>
      <c r="B162" s="84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</row>
    <row r="163" spans="1:15" s="55" customFormat="1" x14ac:dyDescent="0.2">
      <c r="A163" s="84"/>
      <c r="B163" s="84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</row>
    <row r="164" spans="1:15" s="55" customFormat="1" x14ac:dyDescent="0.2">
      <c r="A164" s="84"/>
      <c r="B164" s="84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</row>
    <row r="165" spans="1:15" s="55" customFormat="1" x14ac:dyDescent="0.2">
      <c r="A165" s="84"/>
      <c r="B165" s="84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</row>
    <row r="166" spans="1:15" s="55" customFormat="1" x14ac:dyDescent="0.2">
      <c r="A166" s="84"/>
      <c r="B166" s="84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</row>
    <row r="167" spans="1:15" s="55" customFormat="1" x14ac:dyDescent="0.2">
      <c r="A167" s="84"/>
      <c r="B167" s="84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</row>
    <row r="168" spans="1:15" s="55" customFormat="1" x14ac:dyDescent="0.2">
      <c r="A168" s="84"/>
      <c r="B168" s="84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</row>
    <row r="169" spans="1:15" s="55" customFormat="1" x14ac:dyDescent="0.2">
      <c r="A169" s="84"/>
      <c r="B169" s="84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</row>
    <row r="170" spans="1:15" s="55" customFormat="1" x14ac:dyDescent="0.2">
      <c r="A170" s="84"/>
      <c r="B170" s="84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1:15" s="55" customFormat="1" x14ac:dyDescent="0.2">
      <c r="A171" s="84"/>
      <c r="B171" s="84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1:15" s="55" customFormat="1" x14ac:dyDescent="0.2">
      <c r="A172" s="84"/>
      <c r="B172" s="84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1:15" s="55" customFormat="1" x14ac:dyDescent="0.2">
      <c r="A173" s="84"/>
      <c r="B173" s="84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1:15" s="55" customFormat="1" x14ac:dyDescent="0.2">
      <c r="A174" s="84"/>
      <c r="B174" s="84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</row>
    <row r="175" spans="1:15" s="55" customFormat="1" x14ac:dyDescent="0.2">
      <c r="A175" s="84"/>
      <c r="B175" s="84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</row>
    <row r="176" spans="1:15" s="55" customFormat="1" x14ac:dyDescent="0.2">
      <c r="A176" s="84"/>
      <c r="B176" s="84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1:15" s="55" customFormat="1" x14ac:dyDescent="0.2">
      <c r="A177" s="84"/>
      <c r="B177" s="84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</row>
    <row r="178" spans="1:15" s="55" customFormat="1" x14ac:dyDescent="0.2">
      <c r="A178" s="84"/>
      <c r="B178" s="84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1:15" s="55" customFormat="1" x14ac:dyDescent="0.2">
      <c r="A179" s="84"/>
      <c r="B179" s="84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</row>
    <row r="180" spans="1:15" s="55" customFormat="1" x14ac:dyDescent="0.2">
      <c r="A180" s="84"/>
      <c r="B180" s="84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</row>
    <row r="181" spans="1:15" s="55" customFormat="1" x14ac:dyDescent="0.2">
      <c r="A181" s="84"/>
      <c r="B181" s="84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</row>
  </sheetData>
  <mergeCells count="111">
    <mergeCell ref="A3:O3"/>
    <mergeCell ref="A6:O6"/>
    <mergeCell ref="A8:B8"/>
    <mergeCell ref="C8:E8"/>
    <mergeCell ref="H8:O8"/>
    <mergeCell ref="D9:E9"/>
    <mergeCell ref="H9:I9"/>
    <mergeCell ref="J9:K9"/>
    <mergeCell ref="L9:M9"/>
    <mergeCell ref="N9:O9"/>
    <mergeCell ref="A12:O12"/>
    <mergeCell ref="A13:F13"/>
    <mergeCell ref="G13:O13"/>
    <mergeCell ref="D14:F14"/>
    <mergeCell ref="G14:I14"/>
    <mergeCell ref="J14:L14"/>
    <mergeCell ref="M14:O14"/>
    <mergeCell ref="A10:B10"/>
    <mergeCell ref="D10:E10"/>
    <mergeCell ref="H10:I10"/>
    <mergeCell ref="J10:K10"/>
    <mergeCell ref="L10:M10"/>
    <mergeCell ref="N10:O10"/>
    <mergeCell ref="D36:F36"/>
    <mergeCell ref="G36:I36"/>
    <mergeCell ref="J36:L36"/>
    <mergeCell ref="M36:O36"/>
    <mergeCell ref="A27:C27"/>
    <mergeCell ref="A31:C31"/>
    <mergeCell ref="A33:C33"/>
    <mergeCell ref="A35:F35"/>
    <mergeCell ref="G35:O35"/>
    <mergeCell ref="A49:C49"/>
    <mergeCell ref="A51:C51"/>
    <mergeCell ref="A53:F53"/>
    <mergeCell ref="G53:O53"/>
    <mergeCell ref="D54:F54"/>
    <mergeCell ref="G54:I54"/>
    <mergeCell ref="J54:L54"/>
    <mergeCell ref="M54:O54"/>
    <mergeCell ref="A60:C60"/>
    <mergeCell ref="A62:C62"/>
    <mergeCell ref="A64:F64"/>
    <mergeCell ref="G64:O64"/>
    <mergeCell ref="D65:F65"/>
    <mergeCell ref="G65:I65"/>
    <mergeCell ref="J65:L65"/>
    <mergeCell ref="D78:F78"/>
    <mergeCell ref="G78:I78"/>
    <mergeCell ref="J78:L78"/>
    <mergeCell ref="M78:O78"/>
    <mergeCell ref="M65:O65"/>
    <mergeCell ref="A73:C73"/>
    <mergeCell ref="A75:C75"/>
    <mergeCell ref="A77:F77"/>
    <mergeCell ref="G77:O77"/>
    <mergeCell ref="D89:F89"/>
    <mergeCell ref="G89:I89"/>
    <mergeCell ref="J89:L89"/>
    <mergeCell ref="M89:O89"/>
    <mergeCell ref="A81:C81"/>
    <mergeCell ref="A85:C85"/>
    <mergeCell ref="A86:C86"/>
    <mergeCell ref="A88:F88"/>
    <mergeCell ref="G88:O88"/>
    <mergeCell ref="A92:C92"/>
    <mergeCell ref="A96:C96"/>
    <mergeCell ref="A100:C100"/>
    <mergeCell ref="A101:C101"/>
    <mergeCell ref="A104:F104"/>
    <mergeCell ref="G104:O104"/>
    <mergeCell ref="B105:B106"/>
    <mergeCell ref="C105:C106"/>
    <mergeCell ref="D105:F105"/>
    <mergeCell ref="G105:I105"/>
    <mergeCell ref="J105:L105"/>
    <mergeCell ref="M105:O105"/>
    <mergeCell ref="A108:C108"/>
    <mergeCell ref="A110:F110"/>
    <mergeCell ref="G110:O110"/>
    <mergeCell ref="B111:B112"/>
    <mergeCell ref="C111:C112"/>
    <mergeCell ref="D111:F111"/>
    <mergeCell ref="G111:I111"/>
    <mergeCell ref="J111:L111"/>
    <mergeCell ref="M111:O111"/>
    <mergeCell ref="A114:C114"/>
    <mergeCell ref="A118:C118"/>
    <mergeCell ref="A119:C119"/>
    <mergeCell ref="B126:B127"/>
    <mergeCell ref="C126:C127"/>
    <mergeCell ref="D126:F126"/>
    <mergeCell ref="G126:I126"/>
    <mergeCell ref="J126:L126"/>
    <mergeCell ref="M126:O126"/>
    <mergeCell ref="A122:C122"/>
    <mergeCell ref="A124:O124"/>
    <mergeCell ref="A125:F125"/>
    <mergeCell ref="G125:O125"/>
    <mergeCell ref="A129:C129"/>
    <mergeCell ref="A137:C137"/>
    <mergeCell ref="A138:O138"/>
    <mergeCell ref="A149:C149"/>
    <mergeCell ref="E152:K152"/>
    <mergeCell ref="E155:K155"/>
    <mergeCell ref="E156:K156"/>
    <mergeCell ref="A139:C139"/>
    <mergeCell ref="A141:C141"/>
    <mergeCell ref="A143:C143"/>
    <mergeCell ref="A145:C145"/>
    <mergeCell ref="A147:C1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SEM 2022</vt:lpstr>
      <vt:lpstr>LICENCIATURA</vt:lpstr>
      <vt:lpstr>POSGRADO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HP</cp:lastModifiedBy>
  <cp:lastPrinted>2024-04-05T20:53:50Z</cp:lastPrinted>
  <dcterms:created xsi:type="dcterms:W3CDTF">2012-10-31T18:13:19Z</dcterms:created>
  <dcterms:modified xsi:type="dcterms:W3CDTF">2024-08-22T18:38:30Z</dcterms:modified>
</cp:coreProperties>
</file>