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° SEMESTRAL 2016" sheetId="1" r:id="rId1"/>
    <sheet name="LICENCIATURA" sheetId="2" r:id="rId2"/>
    <sheet name="ESPECIALIDAD" sheetId="3" r:id="rId3"/>
    <sheet name="MAESTRIA" sheetId="4" r:id="rId4"/>
    <sheet name="DOCTORADO" sheetId="5" r:id="rId5"/>
  </sheets>
  <definedNames/>
  <calcPr fullCalcOnLoad="1"/>
</workbook>
</file>

<file path=xl/sharedStrings.xml><?xml version="1.0" encoding="utf-8"?>
<sst xmlns="http://schemas.openxmlformats.org/spreadsheetml/2006/main" count="2579" uniqueCount="253">
  <si>
    <t>Informe Trimestral Reportado</t>
  </si>
  <si>
    <t>1°</t>
  </si>
  <si>
    <t>2°</t>
  </si>
  <si>
    <t>3°</t>
  </si>
  <si>
    <t>4°</t>
  </si>
  <si>
    <t>NOMBRE DEL CAMPUS:  I</t>
  </si>
  <si>
    <t xml:space="preserve">MATRÍCULA </t>
  </si>
  <si>
    <t>NIVEL</t>
  </si>
  <si>
    <t>ESCUELA / FACULTAD / CENTRO /</t>
  </si>
  <si>
    <t>MUNICIPIO</t>
  </si>
  <si>
    <t>ASPIRANTES</t>
  </si>
  <si>
    <t>NUEVO INGRESO</t>
  </si>
  <si>
    <t>REINGRESO</t>
  </si>
  <si>
    <t>MATRICULA TOTAL</t>
  </si>
  <si>
    <t>LICENCIATURA</t>
  </si>
  <si>
    <t>H</t>
  </si>
  <si>
    <t>M</t>
  </si>
  <si>
    <t>Total</t>
  </si>
  <si>
    <t>total</t>
  </si>
  <si>
    <t>Administración</t>
  </si>
  <si>
    <t>Facultad de Contaduría y Administración</t>
  </si>
  <si>
    <t xml:space="preserve">Tuxtla Gutiérrez </t>
  </si>
  <si>
    <t>Contaduria</t>
  </si>
  <si>
    <t>Gestión Turística</t>
  </si>
  <si>
    <t>Sistemas Computacionales</t>
  </si>
  <si>
    <t>Enseñanza del Inglés</t>
  </si>
  <si>
    <t>Enseñanza del Frances</t>
  </si>
  <si>
    <t>Facultad de Ingeniería</t>
  </si>
  <si>
    <t xml:space="preserve">Ingeniería Civil </t>
  </si>
  <si>
    <t>Física</t>
  </si>
  <si>
    <t>Centro de estudios en Física y Matemáticas Básicas y Aplicadas</t>
  </si>
  <si>
    <t>Matemática</t>
  </si>
  <si>
    <t>Arquitectura</t>
  </si>
  <si>
    <t>Facultad de Arquitectura</t>
  </si>
  <si>
    <t>TOTAL</t>
  </si>
  <si>
    <t>MAESTRÍA</t>
  </si>
  <si>
    <t>Organizaciones</t>
  </si>
  <si>
    <t>Finanzas</t>
  </si>
  <si>
    <t>Administración Pública</t>
  </si>
  <si>
    <t>Tecnologías de Información</t>
  </si>
  <si>
    <t>Gestión para el Desarrollo</t>
  </si>
  <si>
    <t>Arquitectura y Urbanismo</t>
  </si>
  <si>
    <t>Calidad del Agua</t>
  </si>
  <si>
    <t>Construcción</t>
  </si>
  <si>
    <t>Hidráulica</t>
  </si>
  <si>
    <t>ESPECIALIDAD</t>
  </si>
  <si>
    <t>Didáctica de las matemáticas</t>
  </si>
  <si>
    <t>DOCTORADO</t>
  </si>
  <si>
    <t>DES Ingenieria</t>
  </si>
  <si>
    <t>TOTAL DEL CAMPUS</t>
  </si>
  <si>
    <t>NOMBRE DEL CAMPUS: II</t>
  </si>
  <si>
    <t xml:space="preserve">ESCUELA / FACULTAD / CENTRO </t>
  </si>
  <si>
    <t>Médico Cirujano</t>
  </si>
  <si>
    <t>Facultad de Medicina Humana</t>
  </si>
  <si>
    <t>Medicina Veterinaria y Zootecnia</t>
  </si>
  <si>
    <t>Facultad de Medicina Veterinaria y Zootecnia</t>
  </si>
  <si>
    <t>Epidemiología</t>
  </si>
  <si>
    <t>Administración de Servicios de Salud</t>
  </si>
  <si>
    <t>Anestesiología</t>
  </si>
  <si>
    <t>Cirugía General</t>
  </si>
  <si>
    <t>Gineco Obstetrica</t>
  </si>
  <si>
    <t>Pediatría</t>
  </si>
  <si>
    <t>Medicina Integrada</t>
  </si>
  <si>
    <t>Urgencias Médicas</t>
  </si>
  <si>
    <t>Medicina Interna</t>
  </si>
  <si>
    <t>Sanidad Animal</t>
  </si>
  <si>
    <t>Ortopedia</t>
  </si>
  <si>
    <t>C. en Prod. Agropecuaria Tropical</t>
  </si>
  <si>
    <t>NOMBRE DEL CAMPUS: III</t>
  </si>
  <si>
    <t>Escuela de Lenguas San Cristobal</t>
  </si>
  <si>
    <t>S.C.L.C</t>
  </si>
  <si>
    <t>Gestión y Autodesarrollo Indígena</t>
  </si>
  <si>
    <t>Derecho</t>
  </si>
  <si>
    <t>Facultad de Derecho</t>
  </si>
  <si>
    <t>Facultad de Ciencias Sociales</t>
  </si>
  <si>
    <t xml:space="preserve">Antropología Social </t>
  </si>
  <si>
    <t>Economía</t>
  </si>
  <si>
    <t>Historia</t>
  </si>
  <si>
    <t>Sociologia</t>
  </si>
  <si>
    <t>Derecho Constitucional y Amparo</t>
  </si>
  <si>
    <t>Desarrollo Local</t>
  </si>
  <si>
    <t>Derechos Humanos</t>
  </si>
  <si>
    <t>DES Ciencias Sociales y Humanidades</t>
  </si>
  <si>
    <t>Estudios Regionales</t>
  </si>
  <si>
    <t>Facultad de Humanidades</t>
  </si>
  <si>
    <t>NOMBRE DEL CAMPUS: IV</t>
  </si>
  <si>
    <t>Escuela de Lenguas de Tapachula</t>
  </si>
  <si>
    <t>Tapachula</t>
  </si>
  <si>
    <t>Facultad de Ciencias de la Administración</t>
  </si>
  <si>
    <t>Comercio Internacional</t>
  </si>
  <si>
    <t>Facultad de Contaduria</t>
  </si>
  <si>
    <t>Ingeniero Agrónomo Tropical</t>
  </si>
  <si>
    <t>Facultad de Ciencias Agrícolas</t>
  </si>
  <si>
    <t>Huehuetán</t>
  </si>
  <si>
    <t>Ingeniero Forestal</t>
  </si>
  <si>
    <t>Quimico Farmacobiólogo</t>
  </si>
  <si>
    <t>Facultad de Ciencias Químicas</t>
  </si>
  <si>
    <t>Ingeniero en Sistemas Costeros</t>
  </si>
  <si>
    <t>Centro de Biociencias</t>
  </si>
  <si>
    <t>Ingeniero Biotecnólogo</t>
  </si>
  <si>
    <t>Personal</t>
  </si>
  <si>
    <t>Mercadotecnia</t>
  </si>
  <si>
    <t>Dirección de Negocios</t>
  </si>
  <si>
    <t>Bioquímica Clinica</t>
  </si>
  <si>
    <t>Biotecnología</t>
  </si>
  <si>
    <t>Ciencias en Agricultura Tropícal</t>
  </si>
  <si>
    <t>Facultad de Ciencias Agricolas</t>
  </si>
  <si>
    <t>Huehuetan</t>
  </si>
  <si>
    <t>NOMBRE DEL CAMPUS: V</t>
  </si>
  <si>
    <t>Ingeniero Agrónomo</t>
  </si>
  <si>
    <t>Facultad de Ciencias Agronómicas</t>
  </si>
  <si>
    <t>Villaflores</t>
  </si>
  <si>
    <t xml:space="preserve">Villaflores </t>
  </si>
  <si>
    <t>NOMBRE DEL CAMPUS: VI</t>
  </si>
  <si>
    <t>Filosofía</t>
  </si>
  <si>
    <t>Bibliotecología y Gestión de la Información</t>
  </si>
  <si>
    <t>Lengua y Literatura Hispanoamericanas</t>
  </si>
  <si>
    <t>Especialidad en Procesos Culturales lecto-escritores</t>
  </si>
  <si>
    <t>Tuxtla Gutiérrez</t>
  </si>
  <si>
    <t>Educación con Esp. en Docencia</t>
  </si>
  <si>
    <t xml:space="preserve">Tapachula </t>
  </si>
  <si>
    <t>Estudios Culturales</t>
  </si>
  <si>
    <t>NOMBRE DEL CAMPUS: VII</t>
  </si>
  <si>
    <t xml:space="preserve">Escuela de Contaduría y  Administración </t>
  </si>
  <si>
    <t>Pichucalco</t>
  </si>
  <si>
    <t>Contaduría</t>
  </si>
  <si>
    <t>NOMBRE DEL CAMPUS: VIII</t>
  </si>
  <si>
    <t>Escuela de Ciencias Administrativas</t>
  </si>
  <si>
    <t>Comitán</t>
  </si>
  <si>
    <t xml:space="preserve">Comitán </t>
  </si>
  <si>
    <t>NOMBRE DEL CAMPUS: IX</t>
  </si>
  <si>
    <t>Arriaga</t>
  </si>
  <si>
    <t>Tonalá</t>
  </si>
  <si>
    <t>Gestion Turística</t>
  </si>
  <si>
    <t xml:space="preserve">NOMBRE DEL CAMPUS: </t>
  </si>
  <si>
    <t>Ingeniería en Agronomía</t>
  </si>
  <si>
    <t>Copainalá</t>
  </si>
  <si>
    <t>Catazajá</t>
  </si>
  <si>
    <t>Ingeniería en Desarrollo Rural</t>
  </si>
  <si>
    <t>Ingeniería en Procesos Agroindustriales</t>
  </si>
  <si>
    <t>Ingeniería en Sistemas Forestales</t>
  </si>
  <si>
    <t>Ciencias para la Salud</t>
  </si>
  <si>
    <t>Centro Mesoamericano de Estudios en Salud Pública y Desastres (CEMESAD)</t>
  </si>
  <si>
    <t>Tecnologías de Información y Comunicación aplicadas a la Educación</t>
  </si>
  <si>
    <t>Escuela de Lenguas</t>
  </si>
  <si>
    <t>Desarrollo Municipal y Gobernabilidad</t>
  </si>
  <si>
    <t>Centro de Estudios para el Desarrollo Municipal y Políticas Públicas (CEDES)</t>
  </si>
  <si>
    <t>Estadística y Sistemas  de Información</t>
  </si>
  <si>
    <t>Gestión de la micro, pequeña y mediana empresa</t>
  </si>
  <si>
    <t>Centro Universidad - Empresa (CEUNE)</t>
  </si>
  <si>
    <t>Seguridad de Poblaciones Humanas ante Desastres</t>
  </si>
  <si>
    <t>Gestión en los objetivos del milenio</t>
  </si>
  <si>
    <t>TOTAL MATRICULA INSTITUCIÓN</t>
  </si>
  <si>
    <t>Agronegocios</t>
  </si>
  <si>
    <t>Centro de Estudios para la Construcción de Ciudadanía y Seguridad (CECOCISE)</t>
  </si>
  <si>
    <r>
      <t xml:space="preserve">NOMBRE DE LA INSTITUCION : </t>
    </r>
    <r>
      <rPr>
        <b/>
        <sz val="12"/>
        <rFont val="Calibri"/>
        <family val="2"/>
      </rPr>
      <t>UNIVERSIDAD AUTÓNOMA DE CHIAPAS</t>
    </r>
  </si>
  <si>
    <t>Ingenierìa Agroindustrial</t>
  </si>
  <si>
    <t>TOTAL DE ESCOLARIZADA</t>
  </si>
  <si>
    <t>TOTAL DE NO ESCOLARIZADA</t>
  </si>
  <si>
    <t>Ing. Civil CUMEX</t>
  </si>
  <si>
    <t xml:space="preserve">TOTAL </t>
  </si>
  <si>
    <t xml:space="preserve">TOTAL  </t>
  </si>
  <si>
    <t>Gerontología</t>
  </si>
  <si>
    <t xml:space="preserve">Gerencia Social </t>
  </si>
  <si>
    <t>Danza</t>
  </si>
  <si>
    <t xml:space="preserve">Pedagogìa </t>
  </si>
  <si>
    <t>Escuela de Humanidades</t>
  </si>
  <si>
    <t xml:space="preserve">Pedagogía  </t>
  </si>
  <si>
    <t xml:space="preserve">Comunicación  </t>
  </si>
  <si>
    <t xml:space="preserve">Cadenas Productivas </t>
  </si>
  <si>
    <t>INFORME DE MATRÍCULA</t>
  </si>
  <si>
    <t>Escuela de Gestión y Autodesarrollo Indígena</t>
  </si>
  <si>
    <t>Seguridad Alimentaria</t>
  </si>
  <si>
    <t xml:space="preserve">Escuela de Medicina Humana </t>
  </si>
  <si>
    <t>Informe Reportado del Semestre</t>
  </si>
  <si>
    <t>Desarrollo e InnovaciónEmpresarial</t>
  </si>
  <si>
    <t>Facultad de Ciencias Administrativas</t>
  </si>
  <si>
    <t>Ciencias Matemáticas</t>
  </si>
  <si>
    <t>Ciencias Físicas</t>
  </si>
  <si>
    <t xml:space="preserve">Facultad de Arquitectura </t>
  </si>
  <si>
    <t xml:space="preserve">Facultad de Medicina Veterinaria y Zootecnia </t>
  </si>
  <si>
    <t>Medicina Veterinaria y Zootecnia (Plan en Liquidación)</t>
  </si>
  <si>
    <t xml:space="preserve">Facultad de Medicina Humana </t>
  </si>
  <si>
    <t>Médico Cirujano (Plan en Liquidación)</t>
  </si>
  <si>
    <t>Filosofía (Plan en Liquidación)</t>
  </si>
  <si>
    <t>Centro de estud. para el arte y la cultura</t>
  </si>
  <si>
    <t>Arquitectura (Plan Liquidación)</t>
  </si>
  <si>
    <t>MODALIDAD  ESCOLARIZADA</t>
  </si>
  <si>
    <t>Docencia en Ciencias de Salud</t>
  </si>
  <si>
    <t>Sociología (Plan Liquidación)</t>
  </si>
  <si>
    <t>Economía (Plan Liquidación)</t>
  </si>
  <si>
    <t>Pedagogía  (Plan Liquidación)</t>
  </si>
  <si>
    <t>Comunicación  (P L)</t>
  </si>
  <si>
    <t>Bibliotecología y Gestión de la Información (P L)</t>
  </si>
  <si>
    <t>MODALIDAD NO ESCOLARIZADA</t>
  </si>
  <si>
    <t>MTRA. ROCIO MORENO VIDAL</t>
  </si>
  <si>
    <t>DIRECTORA DE SERVICIOS ESCOLARES</t>
  </si>
  <si>
    <t>Facultad de Lenguas Tuxtla</t>
  </si>
  <si>
    <t>Lengua y Literatura Hispanoamericanas (PL)</t>
  </si>
  <si>
    <t>Centro de Investigaciones Jurídicas</t>
  </si>
  <si>
    <t>Ocozocoautla</t>
  </si>
  <si>
    <t xml:space="preserve"> </t>
  </si>
  <si>
    <t>Estudios Fiscales</t>
  </si>
  <si>
    <t>Facultad de Contaduría</t>
  </si>
  <si>
    <t>Sistema de Justicia para Adolescentes</t>
  </si>
  <si>
    <t>Física (Plan Liquidación)</t>
  </si>
  <si>
    <t>Matemática (Plan Liquidación)</t>
  </si>
  <si>
    <t>Instituto de Investigaciones Jurídicas</t>
  </si>
  <si>
    <t>Derecho con formación en impartición de justiticia</t>
  </si>
  <si>
    <t>Licenciatura en  Inglés virtual</t>
  </si>
  <si>
    <t>Estudios sobre diversidad cultural y espacios sociales</t>
  </si>
  <si>
    <t>Instituto de Estudios Indígenas</t>
  </si>
  <si>
    <t>Diseño de Productos Turísticos</t>
  </si>
  <si>
    <t>Centro de Investigaciones Turísticas Aplicadas</t>
  </si>
  <si>
    <t>Medicino Cirujano</t>
  </si>
  <si>
    <t>Ciencias con Especialidad en Matemática Educativa</t>
  </si>
  <si>
    <t>Escuela Mezcalapa de Estudios Agropecuarios</t>
  </si>
  <si>
    <t>Escuela Maya de Estudios Agropecuarios</t>
  </si>
  <si>
    <t xml:space="preserve">Facultas de Ciencias en Física y Matemáticas </t>
  </si>
  <si>
    <t xml:space="preserve">Facultad de Ciencias en Física y Matemáticas </t>
  </si>
  <si>
    <t>Instituto de Biociencias</t>
  </si>
  <si>
    <t xml:space="preserve">Escuela de Humanidades </t>
  </si>
  <si>
    <t>Pijijiapan</t>
  </si>
  <si>
    <t>Pedagogía</t>
  </si>
  <si>
    <t>Pedagogía (Plan Liquidación)</t>
  </si>
  <si>
    <t>Didáctica de las Lenguas</t>
  </si>
  <si>
    <t>Facultad de Lenguas</t>
  </si>
  <si>
    <t>Ciencias Agropecuarias y Sustentabilidad</t>
  </si>
  <si>
    <t>Defensa de los Derechos Humanos</t>
  </si>
  <si>
    <t>MAESTRIA</t>
  </si>
  <si>
    <t>Escuela de Ciencias y Procesos Agropecuarios Industriales</t>
  </si>
  <si>
    <t>Cs. en Prod. Agropecuaria Tropical</t>
  </si>
  <si>
    <t>Facultad de Ciencias Quimicas ext.</t>
  </si>
  <si>
    <t>Gestión Turística (plan liquidación)</t>
  </si>
  <si>
    <t>Antropología Social (plan liquidación)</t>
  </si>
  <si>
    <t xml:space="preserve">Facultad de Contaduría </t>
  </si>
  <si>
    <t>TOTAL MATRICULA LICENCIATURA</t>
  </si>
  <si>
    <t>TOTAL MATRICULA ESPECIALIDAD</t>
  </si>
  <si>
    <t>TOTAL MATRICULA MAESTRIA</t>
  </si>
  <si>
    <t>TOTAL MATRICULA DOCTORADO</t>
  </si>
  <si>
    <t>M A E S T R I A</t>
  </si>
  <si>
    <t>E S P E C I A L I D A D</t>
  </si>
  <si>
    <t>Urgencias Médicas Quirurgicas</t>
  </si>
  <si>
    <t xml:space="preserve">              MTRA. GUADALUPE GUILLEN DÍAZ</t>
  </si>
  <si>
    <t xml:space="preserve">           ____________________________________</t>
  </si>
  <si>
    <t>JEFE DEL DEPARTAMENTO DE CONTROL ESCOLAR</t>
  </si>
  <si>
    <t>________________________________</t>
  </si>
  <si>
    <t>FECHA DE CAPTURA:01/10/16</t>
  </si>
  <si>
    <t>Ingeniería en Desarrollo y Tecnologías de Software</t>
  </si>
  <si>
    <t>Ingeniría Civil (Plan liquidación)</t>
  </si>
  <si>
    <t>Puericultura y Desarrollo Infantil</t>
  </si>
  <si>
    <t>Psicopedgogía</t>
  </si>
  <si>
    <t>Facultad de Cs en Fisica y Matematicas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</si>
</sst>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5">
    <font>
      <sz val="10"/>
      <name val="Arial"/>
      <family val="0"/>
    </font>
    <font>
      <sz val="11"/>
      <name val="Calibri"/>
      <family val="2"/>
    </font>
    <font>
      <sz val="2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3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656">
    <xf numFmtId="0" fontId="0" fillId="0" borderId="0" xfId="0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9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0" fontId="0" fillId="0" borderId="19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wrapText="1"/>
    </xf>
    <xf numFmtId="0" fontId="0" fillId="0" borderId="15" xfId="54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/>
    </xf>
    <xf numFmtId="0" fontId="12" fillId="0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39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4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16" xfId="34" applyFont="1" applyFill="1" applyBorder="1" applyAlignment="1">
      <alignment vertical="center" wrapText="1"/>
    </xf>
    <xf numFmtId="0" fontId="0" fillId="0" borderId="21" xfId="34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 quotePrefix="1">
      <alignment horizontal="right" vertical="center"/>
    </xf>
    <xf numFmtId="0" fontId="0" fillId="0" borderId="22" xfId="0" applyFont="1" applyFill="1" applyBorder="1" applyAlignment="1" quotePrefix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12" fillId="0" borderId="44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2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45" xfId="0" applyFont="1" applyFill="1" applyBorder="1" applyAlignment="1">
      <alignment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/>
    </xf>
    <xf numFmtId="0" fontId="10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3" xfId="54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/>
    </xf>
    <xf numFmtId="0" fontId="14" fillId="0" borderId="33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vertical="center"/>
    </xf>
    <xf numFmtId="0" fontId="14" fillId="0" borderId="33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wrapText="1"/>
    </xf>
    <xf numFmtId="0" fontId="0" fillId="0" borderId="22" xfId="54" applyFont="1" applyFill="1" applyBorder="1" applyAlignment="1">
      <alignment horizontal="right" vertical="center" wrapText="1"/>
      <protection/>
    </xf>
    <xf numFmtId="0" fontId="0" fillId="0" borderId="26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/>
    </xf>
    <xf numFmtId="0" fontId="0" fillId="0" borderId="20" xfId="57" applyFont="1" applyFill="1" applyBorder="1" applyAlignment="1">
      <alignment horizontal="right" vertical="center"/>
    </xf>
    <xf numFmtId="0" fontId="0" fillId="0" borderId="22" xfId="57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 vertical="center"/>
    </xf>
    <xf numFmtId="0" fontId="10" fillId="0" borderId="29" xfId="34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9" xfId="34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right" vertical="center"/>
    </xf>
    <xf numFmtId="0" fontId="10" fillId="0" borderId="5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 quotePrefix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left"/>
    </xf>
    <xf numFmtId="0" fontId="0" fillId="0" borderId="26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right" wrapText="1"/>
    </xf>
    <xf numFmtId="0" fontId="12" fillId="0" borderId="5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/>
    </xf>
    <xf numFmtId="0" fontId="12" fillId="0" borderId="5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 vertical="center" wrapText="1"/>
    </xf>
    <xf numFmtId="0" fontId="16" fillId="0" borderId="57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10" fillId="0" borderId="2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right" wrapText="1"/>
    </xf>
    <xf numFmtId="0" fontId="10" fillId="0" borderId="60" xfId="0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wrapText="1"/>
    </xf>
    <xf numFmtId="0" fontId="0" fillId="0" borderId="18" xfId="0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right" wrapText="1"/>
    </xf>
    <xf numFmtId="0" fontId="10" fillId="0" borderId="56" xfId="54" applyFont="1" applyFill="1" applyBorder="1" applyAlignment="1">
      <alignment horizontal="center" vertical="center" wrapText="1"/>
      <protection/>
    </xf>
    <xf numFmtId="0" fontId="10" fillId="0" borderId="5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/>
    </xf>
    <xf numFmtId="0" fontId="0" fillId="0" borderId="24" xfId="34" applyFont="1" applyFill="1" applyBorder="1" applyAlignment="1">
      <alignment vertical="center" wrapText="1"/>
    </xf>
    <xf numFmtId="0" fontId="0" fillId="0" borderId="27" xfId="34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right"/>
    </xf>
    <xf numFmtId="0" fontId="0" fillId="0" borderId="31" xfId="54" applyFont="1" applyFill="1" applyBorder="1" applyAlignment="1">
      <alignment horizontal="right" vertical="center" wrapText="1"/>
      <protection/>
    </xf>
    <xf numFmtId="0" fontId="0" fillId="0" borderId="31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right" wrapText="1"/>
    </xf>
    <xf numFmtId="0" fontId="0" fillId="0" borderId="61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26" xfId="57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right" wrapText="1"/>
    </xf>
    <xf numFmtId="0" fontId="10" fillId="0" borderId="33" xfId="54" applyFont="1" applyFill="1" applyBorder="1" applyAlignment="1">
      <alignment horizontal="center" vertical="center"/>
      <protection/>
    </xf>
    <xf numFmtId="0" fontId="12" fillId="0" borderId="35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wrapText="1"/>
    </xf>
    <xf numFmtId="0" fontId="12" fillId="0" borderId="5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0" fillId="0" borderId="24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right" wrapText="1"/>
    </xf>
    <xf numFmtId="0" fontId="0" fillId="0" borderId="27" xfId="0" applyFont="1" applyFill="1" applyBorder="1" applyAlignment="1">
      <alignment horizontal="right" wrapText="1"/>
    </xf>
    <xf numFmtId="0" fontId="10" fillId="0" borderId="29" xfId="0" applyFont="1" applyFill="1" applyBorder="1" applyAlignment="1">
      <alignment horizontal="left" wrapText="1"/>
    </xf>
    <xf numFmtId="0" fontId="0" fillId="0" borderId="19" xfId="0" applyFont="1" applyFill="1" applyBorder="1" applyAlignment="1" quotePrefix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53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right" wrapText="1"/>
    </xf>
    <xf numFmtId="0" fontId="0" fillId="0" borderId="33" xfId="0" applyFont="1" applyFill="1" applyBorder="1" applyAlignment="1">
      <alignment horizontal="right" wrapText="1"/>
    </xf>
    <xf numFmtId="0" fontId="12" fillId="0" borderId="5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18" xfId="34" applyFont="1" applyFill="1" applyBorder="1" applyAlignment="1">
      <alignment horizontal="left" vertical="center" wrapText="1"/>
    </xf>
    <xf numFmtId="0" fontId="0" fillId="0" borderId="24" xfId="34" applyFont="1" applyFill="1" applyBorder="1" applyAlignment="1">
      <alignment horizontal="left" wrapText="1"/>
    </xf>
    <xf numFmtId="0" fontId="10" fillId="0" borderId="24" xfId="34" applyFont="1" applyFill="1" applyBorder="1" applyAlignment="1">
      <alignment horizontal="left" wrapText="1"/>
    </xf>
    <xf numFmtId="0" fontId="10" fillId="0" borderId="51" xfId="34" applyFont="1" applyFill="1" applyBorder="1" applyAlignment="1">
      <alignment horizontal="left" wrapText="1"/>
    </xf>
    <xf numFmtId="0" fontId="0" fillId="0" borderId="18" xfId="34" applyFont="1" applyFill="1" applyBorder="1" applyAlignment="1">
      <alignment wrapText="1"/>
    </xf>
    <xf numFmtId="0" fontId="0" fillId="0" borderId="24" xfId="34" applyFont="1" applyFill="1" applyBorder="1" applyAlignment="1">
      <alignment wrapText="1"/>
    </xf>
    <xf numFmtId="0" fontId="10" fillId="0" borderId="15" xfId="34" applyFont="1" applyFill="1" applyBorder="1" applyAlignment="1">
      <alignment horizontal="left" vertical="center" wrapText="1"/>
    </xf>
    <xf numFmtId="0" fontId="0" fillId="0" borderId="15" xfId="34" applyFont="1" applyFill="1" applyBorder="1" applyAlignment="1">
      <alignment wrapText="1"/>
    </xf>
    <xf numFmtId="0" fontId="0" fillId="0" borderId="3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6" fillId="0" borderId="19" xfId="34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0" fillId="0" borderId="68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0" fillId="0" borderId="16" xfId="54" applyFont="1" applyFill="1" applyBorder="1" applyAlignment="1">
      <alignment/>
      <protection/>
    </xf>
    <xf numFmtId="0" fontId="0" fillId="0" borderId="15" xfId="54" applyFont="1" applyFill="1" applyBorder="1" applyAlignment="1">
      <alignment/>
      <protection/>
    </xf>
    <xf numFmtId="0" fontId="0" fillId="0" borderId="22" xfId="54" applyFont="1" applyFill="1" applyBorder="1" applyAlignment="1">
      <alignment/>
      <protection/>
    </xf>
    <xf numFmtId="0" fontId="0" fillId="0" borderId="20" xfId="57" applyFont="1" applyFill="1" applyBorder="1" applyAlignment="1">
      <alignment horizontal="left" vertical="center"/>
    </xf>
    <xf numFmtId="0" fontId="0" fillId="0" borderId="22" xfId="57" applyFont="1" applyFill="1" applyBorder="1" applyAlignment="1">
      <alignment horizontal="left" vertical="center"/>
    </xf>
    <xf numFmtId="0" fontId="10" fillId="0" borderId="22" xfId="57" applyFont="1" applyFill="1" applyBorder="1" applyAlignment="1">
      <alignment horizontal="center" vertical="center"/>
    </xf>
    <xf numFmtId="0" fontId="10" fillId="0" borderId="17" xfId="57" applyFont="1" applyFill="1" applyBorder="1" applyAlignment="1">
      <alignment/>
    </xf>
    <xf numFmtId="0" fontId="0" fillId="0" borderId="41" xfId="57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/>
    </xf>
    <xf numFmtId="0" fontId="12" fillId="0" borderId="56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right" wrapText="1"/>
    </xf>
    <xf numFmtId="0" fontId="12" fillId="0" borderId="29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0" fontId="14" fillId="0" borderId="33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right" wrapText="1"/>
    </xf>
    <xf numFmtId="0" fontId="0" fillId="0" borderId="55" xfId="0" applyFont="1" applyFill="1" applyBorder="1" applyAlignment="1">
      <alignment horizontal="right" wrapText="1"/>
    </xf>
    <xf numFmtId="0" fontId="16" fillId="0" borderId="16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wrapText="1"/>
    </xf>
    <xf numFmtId="0" fontId="12" fillId="0" borderId="6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5" xfId="54" applyFont="1" applyFill="1" applyBorder="1" applyAlignment="1">
      <alignment horizontal="center" vertical="center" wrapText="1"/>
      <protection/>
    </xf>
    <xf numFmtId="0" fontId="12" fillId="0" borderId="69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0" fillId="32" borderId="33" xfId="0" applyFont="1" applyFill="1" applyBorder="1" applyAlignment="1">
      <alignment horizontal="right" wrapText="1"/>
    </xf>
    <xf numFmtId="0" fontId="0" fillId="32" borderId="0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 horizontal="right" vertical="center" wrapText="1"/>
    </xf>
    <xf numFmtId="0" fontId="0" fillId="0" borderId="70" xfId="0" applyFont="1" applyFill="1" applyBorder="1" applyAlignment="1">
      <alignment/>
    </xf>
    <xf numFmtId="0" fontId="62" fillId="0" borderId="70" xfId="0" applyFont="1" applyFill="1" applyBorder="1" applyAlignment="1">
      <alignment/>
    </xf>
    <xf numFmtId="0" fontId="0" fillId="0" borderId="3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 wrapText="1"/>
    </xf>
    <xf numFmtId="0" fontId="0" fillId="0" borderId="31" xfId="0" applyFont="1" applyFill="1" applyBorder="1" applyAlignment="1" quotePrefix="1">
      <alignment horizontal="right" vertical="center"/>
    </xf>
    <xf numFmtId="0" fontId="0" fillId="0" borderId="73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10" fillId="32" borderId="19" xfId="57" applyFont="1" applyFill="1" applyBorder="1" applyAlignment="1">
      <alignment horizontal="left" vertical="center"/>
    </xf>
    <xf numFmtId="0" fontId="0" fillId="32" borderId="15" xfId="57" applyFont="1" applyFill="1" applyBorder="1" applyAlignment="1">
      <alignment horizontal="left" vertical="center"/>
    </xf>
    <xf numFmtId="0" fontId="10" fillId="32" borderId="15" xfId="57" applyFont="1" applyFill="1" applyBorder="1" applyAlignment="1">
      <alignment horizontal="center" vertical="center"/>
    </xf>
    <xf numFmtId="0" fontId="10" fillId="32" borderId="29" xfId="57" applyFont="1" applyFill="1" applyBorder="1" applyAlignment="1">
      <alignment horizontal="center"/>
    </xf>
    <xf numFmtId="0" fontId="0" fillId="32" borderId="19" xfId="57" applyFont="1" applyFill="1" applyBorder="1" applyAlignment="1" quotePrefix="1">
      <alignment horizontal="right" vertical="center"/>
    </xf>
    <xf numFmtId="0" fontId="0" fillId="32" borderId="15" xfId="57" applyFont="1" applyFill="1" applyBorder="1" applyAlignment="1" quotePrefix="1">
      <alignment horizontal="right" vertical="center"/>
    </xf>
    <xf numFmtId="0" fontId="0" fillId="32" borderId="16" xfId="0" applyFont="1" applyFill="1" applyBorder="1" applyAlignment="1">
      <alignment horizontal="right" vertical="center"/>
    </xf>
    <xf numFmtId="0" fontId="0" fillId="32" borderId="15" xfId="57" applyFont="1" applyFill="1" applyBorder="1" applyAlignment="1">
      <alignment horizontal="right" vertical="center"/>
    </xf>
    <xf numFmtId="0" fontId="0" fillId="32" borderId="28" xfId="57" applyFont="1" applyFill="1" applyBorder="1" applyAlignment="1">
      <alignment horizontal="right" vertical="center"/>
    </xf>
    <xf numFmtId="0" fontId="62" fillId="32" borderId="0" xfId="0" applyFont="1" applyFill="1" applyBorder="1" applyAlignment="1">
      <alignment/>
    </xf>
    <xf numFmtId="0" fontId="62" fillId="32" borderId="0" xfId="0" applyFont="1" applyFill="1" applyAlignment="1">
      <alignment/>
    </xf>
    <xf numFmtId="0" fontId="0" fillId="32" borderId="22" xfId="0" applyFont="1" applyFill="1" applyBorder="1" applyAlignment="1">
      <alignment horizontal="right" vertical="center" wrapText="1"/>
    </xf>
    <xf numFmtId="0" fontId="0" fillId="32" borderId="22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wrapText="1"/>
    </xf>
    <xf numFmtId="0" fontId="0" fillId="0" borderId="15" xfId="0" applyFont="1" applyFill="1" applyBorder="1" applyAlignment="1" quotePrefix="1">
      <alignment horizontal="right" wrapText="1"/>
    </xf>
    <xf numFmtId="0" fontId="0" fillId="0" borderId="75" xfId="0" applyFont="1" applyFill="1" applyBorder="1" applyAlignment="1">
      <alignment horizontal="right" wrapText="1"/>
    </xf>
    <xf numFmtId="0" fontId="0" fillId="32" borderId="19" xfId="57" applyFont="1" applyFill="1" applyBorder="1" applyAlignment="1">
      <alignment horizontal="left" vertical="center"/>
    </xf>
    <xf numFmtId="0" fontId="0" fillId="32" borderId="19" xfId="0" applyFont="1" applyFill="1" applyBorder="1" applyAlignment="1" quotePrefix="1">
      <alignment horizontal="right" vertical="center"/>
    </xf>
    <xf numFmtId="0" fontId="0" fillId="32" borderId="15" xfId="0" applyFont="1" applyFill="1" applyBorder="1" applyAlignment="1" quotePrefix="1">
      <alignment horizontal="right" vertical="center"/>
    </xf>
    <xf numFmtId="0" fontId="0" fillId="32" borderId="18" xfId="0" applyFont="1" applyFill="1" applyBorder="1" applyAlignment="1">
      <alignment horizontal="left" vertical="center" wrapText="1"/>
    </xf>
    <xf numFmtId="0" fontId="0" fillId="32" borderId="24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0" fillId="32" borderId="51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right" vertical="center" wrapText="1"/>
    </xf>
    <xf numFmtId="0" fontId="40" fillId="32" borderId="15" xfId="0" applyFont="1" applyFill="1" applyBorder="1" applyAlignment="1">
      <alignment horizontal="left" vertical="justify" wrapText="1"/>
    </xf>
    <xf numFmtId="0" fontId="0" fillId="32" borderId="31" xfId="0" applyFont="1" applyFill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horizontal="right" vertical="center" wrapText="1"/>
    </xf>
    <xf numFmtId="0" fontId="0" fillId="32" borderId="32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horizontal="right" vertical="center" wrapText="1"/>
    </xf>
    <xf numFmtId="0" fontId="0" fillId="32" borderId="30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horizontal="right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0" xfId="0" applyFont="1" applyFill="1" applyBorder="1" applyAlignment="1">
      <alignment horizontal="left" vertical="center"/>
    </xf>
    <xf numFmtId="0" fontId="0" fillId="32" borderId="32" xfId="0" applyFont="1" applyFill="1" applyBorder="1" applyAlignment="1">
      <alignment horizontal="left" vertical="center" wrapText="1"/>
    </xf>
    <xf numFmtId="0" fontId="10" fillId="32" borderId="32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right" vertical="center"/>
    </xf>
    <xf numFmtId="0" fontId="0" fillId="32" borderId="36" xfId="0" applyFont="1" applyFill="1" applyBorder="1" applyAlignment="1">
      <alignment horizontal="right" vertical="center"/>
    </xf>
    <xf numFmtId="0" fontId="0" fillId="32" borderId="10" xfId="0" applyFont="1" applyFill="1" applyBorder="1" applyAlignment="1">
      <alignment horizontal="right" vertical="center"/>
    </xf>
    <xf numFmtId="0" fontId="0" fillId="32" borderId="76" xfId="0" applyFont="1" applyFill="1" applyBorder="1" applyAlignment="1">
      <alignment vertical="center"/>
    </xf>
    <xf numFmtId="0" fontId="0" fillId="32" borderId="77" xfId="0" applyFont="1" applyFill="1" applyBorder="1" applyAlignment="1">
      <alignment vertical="center"/>
    </xf>
    <xf numFmtId="0" fontId="0" fillId="32" borderId="78" xfId="0" applyFont="1" applyFill="1" applyBorder="1" applyAlignment="1">
      <alignment vertical="center"/>
    </xf>
    <xf numFmtId="0" fontId="0" fillId="32" borderId="38" xfId="0" applyFont="1" applyFill="1" applyBorder="1" applyAlignment="1">
      <alignment horizontal="right" vertical="center"/>
    </xf>
    <xf numFmtId="0" fontId="0" fillId="32" borderId="24" xfId="0" applyFont="1" applyFill="1" applyBorder="1" applyAlignment="1">
      <alignment horizontal="right" vertical="center"/>
    </xf>
    <xf numFmtId="0" fontId="0" fillId="32" borderId="71" xfId="0" applyFont="1" applyFill="1" applyBorder="1" applyAlignment="1">
      <alignment horizontal="right" vertical="center"/>
    </xf>
    <xf numFmtId="0" fontId="12" fillId="32" borderId="33" xfId="0" applyFont="1" applyFill="1" applyBorder="1" applyAlignment="1">
      <alignment horizontal="right"/>
    </xf>
    <xf numFmtId="0" fontId="0" fillId="32" borderId="3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2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 wrapText="1"/>
    </xf>
    <xf numFmtId="0" fontId="10" fillId="32" borderId="14" xfId="0" applyFont="1" applyFill="1" applyBorder="1" applyAlignment="1">
      <alignment horizontal="center" vertical="center"/>
    </xf>
    <xf numFmtId="0" fontId="10" fillId="32" borderId="34" xfId="0" applyFont="1" applyFill="1" applyBorder="1" applyAlignment="1">
      <alignment horizontal="right" vertical="center"/>
    </xf>
    <xf numFmtId="0" fontId="0" fillId="32" borderId="22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63" fillId="0" borderId="19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vertical="center" wrapText="1"/>
    </xf>
    <xf numFmtId="0" fontId="63" fillId="0" borderId="15" xfId="0" applyFont="1" applyFill="1" applyBorder="1" applyAlignment="1">
      <alignment vertical="center" wrapText="1"/>
    </xf>
    <xf numFmtId="0" fontId="63" fillId="0" borderId="31" xfId="34" applyFont="1" applyFill="1" applyBorder="1" applyAlignment="1">
      <alignment vertical="center" wrapText="1"/>
    </xf>
    <xf numFmtId="0" fontId="63" fillId="0" borderId="39" xfId="0" applyFont="1" applyFill="1" applyBorder="1" applyAlignment="1">
      <alignment vertical="center" wrapText="1"/>
    </xf>
    <xf numFmtId="0" fontId="63" fillId="0" borderId="21" xfId="34" applyFont="1" applyFill="1" applyBorder="1" applyAlignment="1">
      <alignment vertic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32" borderId="24" xfId="0" applyFont="1" applyFill="1" applyBorder="1" applyAlignment="1">
      <alignment horizontal="right" vertical="center" wrapText="1"/>
    </xf>
    <xf numFmtId="0" fontId="0" fillId="32" borderId="27" xfId="0" applyFont="1" applyFill="1" applyBorder="1" applyAlignment="1">
      <alignment horizontal="right" vertical="center" wrapText="1"/>
    </xf>
    <xf numFmtId="0" fontId="0" fillId="32" borderId="4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0" fontId="12" fillId="32" borderId="3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0" fillId="32" borderId="20" xfId="0" applyFont="1" applyFill="1" applyBorder="1" applyAlignment="1">
      <alignment horizontal="right" vertical="center"/>
    </xf>
    <xf numFmtId="0" fontId="0" fillId="32" borderId="4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15" fontId="9" fillId="0" borderId="29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0" fontId="0" fillId="0" borderId="2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9" xfId="34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60" xfId="34" applyFont="1" applyFill="1" applyBorder="1" applyAlignment="1">
      <alignment vertical="center" wrapText="1"/>
    </xf>
    <xf numFmtId="0" fontId="0" fillId="0" borderId="64" xfId="34" applyFont="1" applyFill="1" applyBorder="1" applyAlignment="1">
      <alignment vertical="center" wrapText="1"/>
    </xf>
    <xf numFmtId="0" fontId="0" fillId="0" borderId="39" xfId="34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6" xfId="34" applyFont="1" applyFill="1" applyBorder="1" applyAlignment="1">
      <alignment horizontal="left" wrapText="1"/>
    </xf>
    <xf numFmtId="0" fontId="10" fillId="0" borderId="16" xfId="34" applyFont="1" applyFill="1" applyBorder="1" applyAlignment="1">
      <alignment horizontal="left" wrapText="1"/>
    </xf>
    <xf numFmtId="0" fontId="10" fillId="0" borderId="40" xfId="34" applyFont="1" applyFill="1" applyBorder="1" applyAlignment="1">
      <alignment horizontal="left" wrapText="1"/>
    </xf>
    <xf numFmtId="0" fontId="0" fillId="0" borderId="16" xfId="34" applyFont="1" applyFill="1" applyBorder="1" applyAlignment="1">
      <alignment wrapText="1"/>
    </xf>
    <xf numFmtId="0" fontId="0" fillId="0" borderId="79" xfId="34" applyFont="1" applyFill="1" applyBorder="1" applyAlignment="1">
      <alignment wrapText="1"/>
    </xf>
    <xf numFmtId="0" fontId="0" fillId="0" borderId="40" xfId="34" applyFont="1" applyFill="1" applyBorder="1" applyAlignment="1">
      <alignment vertical="center" wrapText="1"/>
    </xf>
    <xf numFmtId="0" fontId="0" fillId="0" borderId="80" xfId="34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wrapText="1"/>
    </xf>
    <xf numFmtId="0" fontId="12" fillId="0" borderId="31" xfId="0" applyFont="1" applyFill="1" applyBorder="1" applyAlignment="1">
      <alignment horizontal="center" wrapText="1"/>
    </xf>
    <xf numFmtId="0" fontId="12" fillId="0" borderId="63" xfId="0" applyFont="1" applyFill="1" applyBorder="1" applyAlignment="1">
      <alignment horizontal="center" wrapText="1"/>
    </xf>
    <xf numFmtId="0" fontId="12" fillId="0" borderId="33" xfId="54" applyFont="1" applyFill="1" applyBorder="1" applyAlignment="1">
      <alignment horizontal="center" vertical="center" wrapText="1"/>
      <protection/>
    </xf>
    <xf numFmtId="0" fontId="12" fillId="0" borderId="55" xfId="0" applyFont="1" applyFill="1" applyBorder="1" applyAlignment="1">
      <alignment horizontal="center" vertical="center" wrapText="1"/>
    </xf>
    <xf numFmtId="0" fontId="12" fillId="0" borderId="55" xfId="54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0" fontId="12" fillId="0" borderId="46" xfId="0" applyFont="1" applyFill="1" applyBorder="1" applyAlignment="1">
      <alignment horizontal="left"/>
    </xf>
    <xf numFmtId="0" fontId="14" fillId="0" borderId="81" xfId="0" applyFont="1" applyFill="1" applyBorder="1" applyAlignment="1">
      <alignment horizontal="right" vertical="center" wrapText="1"/>
    </xf>
    <xf numFmtId="0" fontId="0" fillId="0" borderId="26" xfId="34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2" fillId="0" borderId="33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 wrapText="1"/>
    </xf>
    <xf numFmtId="0" fontId="12" fillId="0" borderId="35" xfId="0" applyFont="1" applyFill="1" applyBorder="1" applyAlignment="1">
      <alignment horizontal="right" wrapText="1"/>
    </xf>
    <xf numFmtId="0" fontId="12" fillId="0" borderId="55" xfId="0" applyFont="1" applyFill="1" applyBorder="1" applyAlignment="1">
      <alignment horizontal="right" wrapText="1"/>
    </xf>
    <xf numFmtId="0" fontId="12" fillId="0" borderId="69" xfId="0" applyFont="1" applyFill="1" applyBorder="1" applyAlignment="1">
      <alignment horizontal="right" wrapText="1"/>
    </xf>
    <xf numFmtId="0" fontId="14" fillId="0" borderId="33" xfId="0" applyFont="1" applyFill="1" applyBorder="1" applyAlignment="1">
      <alignment horizontal="right" wrapText="1"/>
    </xf>
    <xf numFmtId="0" fontId="14" fillId="0" borderId="35" xfId="0" applyFont="1" applyFill="1" applyBorder="1" applyAlignment="1">
      <alignment horizontal="right" wrapText="1"/>
    </xf>
    <xf numFmtId="0" fontId="12" fillId="0" borderId="33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6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 wrapText="1"/>
    </xf>
    <xf numFmtId="0" fontId="12" fillId="0" borderId="55" xfId="0" applyFont="1" applyFill="1" applyBorder="1" applyAlignment="1">
      <alignment horizontal="right"/>
    </xf>
    <xf numFmtId="0" fontId="12" fillId="0" borderId="69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left" vertical="center" wrapText="1"/>
    </xf>
    <xf numFmtId="0" fontId="12" fillId="32" borderId="33" xfId="0" applyFont="1" applyFill="1" applyBorder="1" applyAlignment="1">
      <alignment horizontal="right"/>
    </xf>
    <xf numFmtId="0" fontId="10" fillId="0" borderId="33" xfId="54" applyFont="1" applyFill="1" applyBorder="1" applyAlignment="1">
      <alignment horizontal="center" vertical="center" wrapText="1"/>
      <protection/>
    </xf>
    <xf numFmtId="0" fontId="12" fillId="0" borderId="65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74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3" fillId="0" borderId="33" xfId="54" applyFont="1" applyFill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right" wrapText="1"/>
    </xf>
    <xf numFmtId="0" fontId="12" fillId="0" borderId="58" xfId="0" applyFont="1" applyFill="1" applyBorder="1" applyAlignment="1">
      <alignment horizontal="right" wrapText="1"/>
    </xf>
    <xf numFmtId="0" fontId="17" fillId="0" borderId="35" xfId="0" applyFont="1" applyFill="1" applyBorder="1" applyAlignment="1">
      <alignment horizontal="right" wrapText="1"/>
    </xf>
    <xf numFmtId="0" fontId="17" fillId="0" borderId="82" xfId="0" applyFont="1" applyFill="1" applyBorder="1" applyAlignment="1">
      <alignment horizontal="right" wrapText="1"/>
    </xf>
    <xf numFmtId="0" fontId="17" fillId="0" borderId="58" xfId="0" applyFont="1" applyFill="1" applyBorder="1" applyAlignment="1">
      <alignment horizontal="right" wrapText="1"/>
    </xf>
    <xf numFmtId="0" fontId="14" fillId="0" borderId="3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0" fontId="15" fillId="0" borderId="0" xfId="54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5" xfId="54" applyFont="1" applyFill="1" applyBorder="1" applyAlignment="1">
      <alignment horizontal="center" vertical="center" wrapText="1"/>
      <protection/>
    </xf>
    <xf numFmtId="0" fontId="19" fillId="0" borderId="55" xfId="54" applyFont="1" applyFill="1" applyBorder="1" applyAlignment="1">
      <alignment horizontal="center" vertical="center" wrapText="1"/>
      <protection/>
    </xf>
    <xf numFmtId="0" fontId="12" fillId="0" borderId="44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2" fillId="0" borderId="82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right" vertical="center" wrapText="1"/>
    </xf>
    <xf numFmtId="0" fontId="12" fillId="0" borderId="44" xfId="0" applyFont="1" applyFill="1" applyBorder="1" applyAlignment="1">
      <alignment horizontal="right" vertical="center" wrapText="1"/>
    </xf>
    <xf numFmtId="0" fontId="12" fillId="0" borderId="83" xfId="0" applyFont="1" applyFill="1" applyBorder="1" applyAlignment="1">
      <alignment horizontal="right" vertical="center" wrapText="1"/>
    </xf>
    <xf numFmtId="0" fontId="12" fillId="32" borderId="35" xfId="0" applyFont="1" applyFill="1" applyBorder="1" applyAlignment="1">
      <alignment horizontal="right" vertical="center"/>
    </xf>
    <xf numFmtId="0" fontId="12" fillId="32" borderId="82" xfId="0" applyFont="1" applyFill="1" applyBorder="1" applyAlignment="1">
      <alignment horizontal="right" vertical="center"/>
    </xf>
    <xf numFmtId="0" fontId="10" fillId="0" borderId="33" xfId="54" applyFont="1" applyFill="1" applyBorder="1" applyAlignment="1">
      <alignment horizontal="center" vertical="center"/>
      <protection/>
    </xf>
    <xf numFmtId="0" fontId="12" fillId="0" borderId="33" xfId="54" applyFont="1" applyFill="1" applyBorder="1" applyAlignment="1">
      <alignment horizontal="center" vertical="center" wrapText="1"/>
      <protection/>
    </xf>
    <xf numFmtId="0" fontId="19" fillId="0" borderId="33" xfId="54" applyFont="1" applyFill="1" applyBorder="1" applyAlignment="1">
      <alignment horizontal="center" vertical="center" wrapText="1"/>
      <protection/>
    </xf>
    <xf numFmtId="0" fontId="12" fillId="0" borderId="33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 wrapText="1"/>
    </xf>
    <xf numFmtId="0" fontId="13" fillId="0" borderId="33" xfId="54" applyFont="1" applyFill="1" applyBorder="1" applyAlignment="1">
      <alignment horizontal="center" vertical="center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28" xfId="54" applyFont="1" applyFill="1" applyBorder="1" applyAlignment="1">
      <alignment horizontal="center" vertical="center" wrapText="1"/>
      <protection/>
    </xf>
    <xf numFmtId="0" fontId="19" fillId="0" borderId="15" xfId="54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right" wrapText="1"/>
    </xf>
    <xf numFmtId="0" fontId="12" fillId="32" borderId="35" xfId="0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5" fontId="9" fillId="32" borderId="15" xfId="0" applyNumberFormat="1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15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5" fontId="18" fillId="33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8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center"/>
    </xf>
    <xf numFmtId="0" fontId="10" fillId="0" borderId="55" xfId="54" applyFont="1" applyFill="1" applyBorder="1" applyAlignment="1">
      <alignment horizontal="center" vertical="center" wrapText="1"/>
      <protection/>
    </xf>
    <xf numFmtId="0" fontId="13" fillId="0" borderId="55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58" xfId="0" applyFont="1" applyFill="1" applyBorder="1" applyAlignment="1">
      <alignment horizontal="right"/>
    </xf>
    <xf numFmtId="0" fontId="12" fillId="32" borderId="35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_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0</xdr:col>
      <xdr:colOff>1219200</xdr:colOff>
      <xdr:row>2</xdr:row>
      <xdr:rowOff>57150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457200</xdr:colOff>
      <xdr:row>3</xdr:row>
      <xdr:rowOff>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38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28575</xdr:colOff>
      <xdr:row>1</xdr:row>
      <xdr:rowOff>152400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457200</xdr:colOff>
      <xdr:row>3</xdr:row>
      <xdr:rowOff>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38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114300</xdr:colOff>
      <xdr:row>2</xdr:row>
      <xdr:rowOff>19050</xdr:rowOff>
    </xdr:to>
    <xdr:pic>
      <xdr:nvPicPr>
        <xdr:cNvPr id="1" name="2 Imagen" descr="escudo_unach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495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0"/>
  <sheetViews>
    <sheetView tabSelected="1" zoomScaleSheetLayoutView="100" workbookViewId="0" topLeftCell="A4">
      <selection activeCell="M21" sqref="M21"/>
    </sheetView>
  </sheetViews>
  <sheetFormatPr defaultColWidth="11.421875" defaultRowHeight="12.75"/>
  <cols>
    <col min="1" max="1" width="26.57421875" style="170" customWidth="1"/>
    <col min="2" max="2" width="34.28125" style="304" customWidth="1"/>
    <col min="3" max="3" width="12.00390625" style="304" customWidth="1"/>
    <col min="4" max="4" width="1.8515625" style="304" hidden="1" customWidth="1"/>
    <col min="5" max="5" width="5.00390625" style="304" customWidth="1"/>
    <col min="6" max="6" width="5.8515625" style="304" bestFit="1" customWidth="1"/>
    <col min="7" max="7" width="6.7109375" style="304" customWidth="1"/>
    <col min="8" max="8" width="5.140625" style="304" customWidth="1"/>
    <col min="9" max="10" width="5.8515625" style="304" bestFit="1" customWidth="1"/>
    <col min="11" max="11" width="6.28125" style="304" bestFit="1" customWidth="1"/>
    <col min="12" max="12" width="5.8515625" style="304" bestFit="1" customWidth="1"/>
    <col min="13" max="15" width="7.00390625" style="304" bestFit="1" customWidth="1"/>
    <col min="16" max="16" width="12.28125" style="304" bestFit="1" customWidth="1"/>
    <col min="17" max="53" width="11.421875" style="303" customWidth="1"/>
    <col min="54" max="16384" width="11.421875" style="304" customWidth="1"/>
  </cols>
  <sheetData>
    <row r="1" spans="1:16" ht="18.75" customHeight="1">
      <c r="A1" s="639" t="s">
        <v>170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5">
      <c r="A2" s="91" t="s">
        <v>201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0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641" t="s">
        <v>155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</row>
    <row r="5" spans="1:16" ht="8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8.75" customHeight="1">
      <c r="A6" s="95" t="s">
        <v>247</v>
      </c>
      <c r="B6" s="96"/>
      <c r="C6" s="644" t="s">
        <v>174</v>
      </c>
      <c r="D6" s="645"/>
      <c r="E6" s="645"/>
      <c r="F6" s="646"/>
      <c r="G6" s="97"/>
      <c r="H6" s="642" t="s">
        <v>0</v>
      </c>
      <c r="I6" s="642"/>
      <c r="J6" s="642"/>
      <c r="K6" s="642"/>
      <c r="L6" s="642"/>
      <c r="M6" s="642"/>
      <c r="N6" s="642"/>
      <c r="O6" s="642"/>
      <c r="P6" s="94"/>
    </row>
    <row r="7" spans="1:16" ht="12.75" customHeight="1">
      <c r="A7" s="98"/>
      <c r="B7" s="214"/>
      <c r="C7" s="270" t="s">
        <v>1</v>
      </c>
      <c r="E7" s="647" t="s">
        <v>2</v>
      </c>
      <c r="F7" s="647"/>
      <c r="G7" s="171"/>
      <c r="H7" s="643" t="s">
        <v>1</v>
      </c>
      <c r="I7" s="643"/>
      <c r="J7" s="643" t="s">
        <v>2</v>
      </c>
      <c r="K7" s="643"/>
      <c r="L7" s="643" t="s">
        <v>3</v>
      </c>
      <c r="M7" s="643"/>
      <c r="N7" s="643" t="s">
        <v>4</v>
      </c>
      <c r="O7" s="643"/>
      <c r="P7" s="94"/>
    </row>
    <row r="8" spans="1:16" ht="14.25" customHeight="1">
      <c r="A8" s="95"/>
      <c r="B8" s="96"/>
      <c r="C8" s="527">
        <v>42566</v>
      </c>
      <c r="E8" s="638">
        <v>42719</v>
      </c>
      <c r="F8" s="638"/>
      <c r="G8" s="172"/>
      <c r="H8" s="634">
        <v>42475</v>
      </c>
      <c r="I8" s="635"/>
      <c r="J8" s="636">
        <v>42566</v>
      </c>
      <c r="K8" s="637"/>
      <c r="L8" s="636">
        <v>42658</v>
      </c>
      <c r="M8" s="637"/>
      <c r="N8" s="636">
        <v>42750</v>
      </c>
      <c r="O8" s="637"/>
      <c r="P8" s="96"/>
    </row>
    <row r="9" spans="1:16" ht="8.2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20.25" customHeight="1">
      <c r="A10" s="603" t="s">
        <v>187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</row>
    <row r="11" spans="1:16" ht="4.5" customHeight="1" thickBo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13.5" thickBot="1">
      <c r="A12" s="586" t="s">
        <v>5</v>
      </c>
      <c r="B12" s="586"/>
      <c r="C12" s="586"/>
      <c r="D12" s="586"/>
      <c r="E12" s="586"/>
      <c r="F12" s="586"/>
      <c r="G12" s="586"/>
      <c r="H12" s="623" t="s">
        <v>6</v>
      </c>
      <c r="I12" s="623"/>
      <c r="J12" s="623"/>
      <c r="K12" s="623"/>
      <c r="L12" s="623"/>
      <c r="M12" s="623"/>
      <c r="N12" s="623"/>
      <c r="O12" s="623"/>
      <c r="P12" s="623"/>
    </row>
    <row r="13" spans="1:16" ht="13.5" thickBot="1">
      <c r="A13" s="347" t="s">
        <v>7</v>
      </c>
      <c r="B13" s="555" t="s">
        <v>51</v>
      </c>
      <c r="C13" s="347" t="s">
        <v>9</v>
      </c>
      <c r="D13" s="309"/>
      <c r="E13" s="620" t="s">
        <v>10</v>
      </c>
      <c r="F13" s="620"/>
      <c r="G13" s="620"/>
      <c r="H13" s="621" t="s">
        <v>11</v>
      </c>
      <c r="I13" s="620"/>
      <c r="J13" s="620"/>
      <c r="K13" s="620" t="s">
        <v>12</v>
      </c>
      <c r="L13" s="620"/>
      <c r="M13" s="620"/>
      <c r="N13" s="620" t="s">
        <v>13</v>
      </c>
      <c r="O13" s="620"/>
      <c r="P13" s="620"/>
    </row>
    <row r="14" spans="1:16" ht="13.5" thickBot="1">
      <c r="A14" s="347" t="s">
        <v>14</v>
      </c>
      <c r="B14" s="310"/>
      <c r="C14" s="310"/>
      <c r="D14" s="309"/>
      <c r="E14" s="311" t="s">
        <v>15</v>
      </c>
      <c r="F14" s="311" t="s">
        <v>16</v>
      </c>
      <c r="G14" s="347" t="s">
        <v>17</v>
      </c>
      <c r="H14" s="311" t="s">
        <v>15</v>
      </c>
      <c r="I14" s="311" t="s">
        <v>16</v>
      </c>
      <c r="J14" s="311" t="s">
        <v>17</v>
      </c>
      <c r="K14" s="311" t="s">
        <v>15</v>
      </c>
      <c r="L14" s="311" t="s">
        <v>16</v>
      </c>
      <c r="M14" s="311" t="s">
        <v>17</v>
      </c>
      <c r="N14" s="311" t="s">
        <v>15</v>
      </c>
      <c r="O14" s="311" t="s">
        <v>16</v>
      </c>
      <c r="P14" s="311" t="s">
        <v>17</v>
      </c>
    </row>
    <row r="15" spans="1:53" s="8" customFormat="1" ht="12.75">
      <c r="A15" s="312" t="s">
        <v>19</v>
      </c>
      <c r="B15" s="327" t="s">
        <v>20</v>
      </c>
      <c r="C15" s="313" t="s">
        <v>21</v>
      </c>
      <c r="D15" s="248"/>
      <c r="E15" s="212">
        <v>84</v>
      </c>
      <c r="F15" s="103">
        <v>79</v>
      </c>
      <c r="G15" s="20">
        <f>SUM(E15:F15)</f>
        <v>163</v>
      </c>
      <c r="H15" s="20">
        <v>74</v>
      </c>
      <c r="I15" s="20">
        <v>68</v>
      </c>
      <c r="J15" s="20">
        <f>SUM(H15:I15)</f>
        <v>142</v>
      </c>
      <c r="K15" s="20">
        <v>484</v>
      </c>
      <c r="L15" s="20">
        <v>519</v>
      </c>
      <c r="M15" s="20">
        <f>SUM(K15:L15)</f>
        <v>1003</v>
      </c>
      <c r="N15" s="20">
        <f>SUM(H15,K15)</f>
        <v>558</v>
      </c>
      <c r="O15" s="20">
        <f>SUM(I15,L15)</f>
        <v>587</v>
      </c>
      <c r="P15" s="152">
        <f>SUM(N15:O15)</f>
        <v>1145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s="8" customFormat="1" ht="12.75">
      <c r="A16" s="314" t="s">
        <v>22</v>
      </c>
      <c r="B16" s="328" t="s">
        <v>20</v>
      </c>
      <c r="C16" s="315" t="s">
        <v>21</v>
      </c>
      <c r="D16" s="249"/>
      <c r="E16" s="316">
        <v>81</v>
      </c>
      <c r="F16" s="317">
        <v>80</v>
      </c>
      <c r="G16" s="20">
        <f>SUM(E16:F16)</f>
        <v>161</v>
      </c>
      <c r="H16" s="102">
        <v>62</v>
      </c>
      <c r="I16" s="102">
        <v>77</v>
      </c>
      <c r="J16" s="20">
        <f aca="true" t="shared" si="0" ref="J16:J31">SUM(H16:I16)</f>
        <v>139</v>
      </c>
      <c r="K16" s="102">
        <v>444</v>
      </c>
      <c r="L16" s="102">
        <v>459</v>
      </c>
      <c r="M16" s="20">
        <f aca="true" t="shared" si="1" ref="M16:M31">SUM(K16:L16)</f>
        <v>903</v>
      </c>
      <c r="N16" s="20">
        <f aca="true" t="shared" si="2" ref="N16:N31">SUM(H16,K16)</f>
        <v>506</v>
      </c>
      <c r="O16" s="20">
        <f aca="true" t="shared" si="3" ref="O16:O31">SUM(I16,L16)</f>
        <v>536</v>
      </c>
      <c r="P16" s="152">
        <f aca="true" t="shared" si="4" ref="P16:P31">SUM(N16:O16)</f>
        <v>1042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s="422" customFormat="1" ht="12.75" customHeight="1">
      <c r="A17" s="559" t="s">
        <v>233</v>
      </c>
      <c r="B17" s="328" t="s">
        <v>20</v>
      </c>
      <c r="C17" s="315" t="s">
        <v>21</v>
      </c>
      <c r="D17" s="249"/>
      <c r="E17" s="316">
        <v>0</v>
      </c>
      <c r="F17" s="317">
        <v>0</v>
      </c>
      <c r="G17" s="20">
        <f aca="true" t="shared" si="5" ref="G17:G31">SUM(E17:F17)</f>
        <v>0</v>
      </c>
      <c r="H17" s="102">
        <v>0</v>
      </c>
      <c r="I17" s="102">
        <v>0</v>
      </c>
      <c r="J17" s="20">
        <f>SUM(H17:I17)</f>
        <v>0</v>
      </c>
      <c r="K17" s="102">
        <v>183</v>
      </c>
      <c r="L17" s="102">
        <v>432</v>
      </c>
      <c r="M17" s="20">
        <f t="shared" si="1"/>
        <v>615</v>
      </c>
      <c r="N17" s="20">
        <f t="shared" si="2"/>
        <v>183</v>
      </c>
      <c r="O17" s="20">
        <f t="shared" si="3"/>
        <v>432</v>
      </c>
      <c r="P17" s="152">
        <f t="shared" si="4"/>
        <v>615</v>
      </c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</row>
    <row r="18" spans="1:53" s="8" customFormat="1" ht="12.75">
      <c r="A18" s="314" t="s">
        <v>23</v>
      </c>
      <c r="B18" s="328" t="s">
        <v>20</v>
      </c>
      <c r="C18" s="315" t="s">
        <v>21</v>
      </c>
      <c r="D18" s="249"/>
      <c r="E18" s="316">
        <v>80</v>
      </c>
      <c r="F18" s="317">
        <v>125</v>
      </c>
      <c r="G18" s="20">
        <f t="shared" si="5"/>
        <v>205</v>
      </c>
      <c r="H18" s="102">
        <v>54</v>
      </c>
      <c r="I18" s="102">
        <v>60</v>
      </c>
      <c r="J18" s="20">
        <f t="shared" si="0"/>
        <v>114</v>
      </c>
      <c r="K18" s="102">
        <v>33</v>
      </c>
      <c r="L18" s="102">
        <v>47</v>
      </c>
      <c r="M18" s="20">
        <f t="shared" si="1"/>
        <v>80</v>
      </c>
      <c r="N18" s="20">
        <f t="shared" si="2"/>
        <v>87</v>
      </c>
      <c r="O18" s="20">
        <f t="shared" si="3"/>
        <v>107</v>
      </c>
      <c r="P18" s="152">
        <f t="shared" si="4"/>
        <v>194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s="8" customFormat="1" ht="25.5">
      <c r="A19" s="314" t="s">
        <v>248</v>
      </c>
      <c r="B19" s="328" t="s">
        <v>20</v>
      </c>
      <c r="C19" s="315" t="s">
        <v>21</v>
      </c>
      <c r="D19" s="249"/>
      <c r="E19" s="316">
        <v>52</v>
      </c>
      <c r="F19" s="317">
        <v>9</v>
      </c>
      <c r="G19" s="20">
        <f t="shared" si="5"/>
        <v>61</v>
      </c>
      <c r="H19" s="102">
        <v>43</v>
      </c>
      <c r="I19" s="102">
        <v>9</v>
      </c>
      <c r="J19" s="20">
        <f t="shared" si="0"/>
        <v>52</v>
      </c>
      <c r="K19" s="102">
        <v>24</v>
      </c>
      <c r="L19" s="102">
        <v>11</v>
      </c>
      <c r="M19" s="20">
        <f t="shared" si="1"/>
        <v>35</v>
      </c>
      <c r="N19" s="20">
        <f t="shared" si="2"/>
        <v>67</v>
      </c>
      <c r="O19" s="20">
        <f t="shared" si="3"/>
        <v>20</v>
      </c>
      <c r="P19" s="152">
        <f t="shared" si="4"/>
        <v>87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s="8" customFormat="1" ht="12.75">
      <c r="A20" s="314" t="s">
        <v>24</v>
      </c>
      <c r="B20" s="328" t="s">
        <v>20</v>
      </c>
      <c r="C20" s="315" t="s">
        <v>21</v>
      </c>
      <c r="D20" s="249"/>
      <c r="E20" s="316">
        <v>109</v>
      </c>
      <c r="F20" s="317">
        <v>27</v>
      </c>
      <c r="G20" s="20">
        <f t="shared" si="5"/>
        <v>136</v>
      </c>
      <c r="H20" s="102">
        <v>75</v>
      </c>
      <c r="I20" s="102">
        <v>22</v>
      </c>
      <c r="J20" s="20">
        <f t="shared" si="0"/>
        <v>97</v>
      </c>
      <c r="K20" s="102">
        <v>283</v>
      </c>
      <c r="L20" s="102">
        <v>74</v>
      </c>
      <c r="M20" s="20">
        <f t="shared" si="1"/>
        <v>357</v>
      </c>
      <c r="N20" s="20">
        <f t="shared" si="2"/>
        <v>358</v>
      </c>
      <c r="O20" s="20">
        <f t="shared" si="3"/>
        <v>96</v>
      </c>
      <c r="P20" s="152">
        <f t="shared" si="4"/>
        <v>454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s="8" customFormat="1" ht="12.75">
      <c r="A21" s="314" t="s">
        <v>25</v>
      </c>
      <c r="B21" s="274" t="s">
        <v>197</v>
      </c>
      <c r="C21" s="315" t="s">
        <v>21</v>
      </c>
      <c r="D21" s="249"/>
      <c r="E21" s="316">
        <v>6</v>
      </c>
      <c r="F21" s="317">
        <v>20</v>
      </c>
      <c r="G21" s="20">
        <f t="shared" si="5"/>
        <v>26</v>
      </c>
      <c r="H21" s="102">
        <v>8</v>
      </c>
      <c r="I21" s="102">
        <v>22</v>
      </c>
      <c r="J21" s="20">
        <f t="shared" si="0"/>
        <v>30</v>
      </c>
      <c r="K21" s="102">
        <v>96</v>
      </c>
      <c r="L21" s="102">
        <v>151</v>
      </c>
      <c r="M21" s="20">
        <f t="shared" si="1"/>
        <v>247</v>
      </c>
      <c r="N21" s="20">
        <f t="shared" si="2"/>
        <v>104</v>
      </c>
      <c r="O21" s="20">
        <f t="shared" si="3"/>
        <v>173</v>
      </c>
      <c r="P21" s="152">
        <f t="shared" si="4"/>
        <v>277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16" ht="12.75">
      <c r="A22" s="314" t="s">
        <v>26</v>
      </c>
      <c r="B22" s="274" t="s">
        <v>197</v>
      </c>
      <c r="C22" s="315" t="s">
        <v>21</v>
      </c>
      <c r="D22" s="249"/>
      <c r="E22" s="316">
        <v>0</v>
      </c>
      <c r="F22" s="317">
        <v>0</v>
      </c>
      <c r="G22" s="20">
        <f t="shared" si="5"/>
        <v>0</v>
      </c>
      <c r="H22" s="102">
        <v>0</v>
      </c>
      <c r="I22" s="102">
        <v>0</v>
      </c>
      <c r="J22" s="20">
        <f t="shared" si="0"/>
        <v>0</v>
      </c>
      <c r="K22" s="102">
        <v>0</v>
      </c>
      <c r="L22" s="102">
        <v>0</v>
      </c>
      <c r="M22" s="20">
        <f t="shared" si="1"/>
        <v>0</v>
      </c>
      <c r="N22" s="20">
        <f t="shared" si="2"/>
        <v>0</v>
      </c>
      <c r="O22" s="20">
        <f t="shared" si="3"/>
        <v>0</v>
      </c>
      <c r="P22" s="152">
        <f t="shared" si="4"/>
        <v>0</v>
      </c>
    </row>
    <row r="23" spans="1:16" ht="12.75">
      <c r="A23" s="559" t="s">
        <v>249</v>
      </c>
      <c r="B23" s="274" t="s">
        <v>27</v>
      </c>
      <c r="C23" s="315" t="s">
        <v>21</v>
      </c>
      <c r="D23" s="249"/>
      <c r="E23" s="316">
        <v>0</v>
      </c>
      <c r="F23" s="317">
        <v>0</v>
      </c>
      <c r="G23" s="20">
        <f t="shared" si="5"/>
        <v>0</v>
      </c>
      <c r="H23" s="102">
        <v>1</v>
      </c>
      <c r="I23" s="102">
        <v>0</v>
      </c>
      <c r="J23" s="20">
        <f t="shared" si="0"/>
        <v>1</v>
      </c>
      <c r="K23" s="102">
        <v>1051</v>
      </c>
      <c r="L23" s="102">
        <v>279</v>
      </c>
      <c r="M23" s="20">
        <f t="shared" si="1"/>
        <v>1330</v>
      </c>
      <c r="N23" s="20">
        <f t="shared" si="2"/>
        <v>1052</v>
      </c>
      <c r="O23" s="20">
        <f t="shared" si="3"/>
        <v>279</v>
      </c>
      <c r="P23" s="152">
        <f t="shared" si="4"/>
        <v>1331</v>
      </c>
    </row>
    <row r="24" spans="1:53" s="8" customFormat="1" ht="12.75">
      <c r="A24" s="314" t="s">
        <v>28</v>
      </c>
      <c r="B24" s="274" t="s">
        <v>27</v>
      </c>
      <c r="C24" s="315" t="s">
        <v>21</v>
      </c>
      <c r="D24" s="249"/>
      <c r="E24" s="316">
        <v>323</v>
      </c>
      <c r="F24" s="317">
        <v>69</v>
      </c>
      <c r="G24" s="20">
        <f t="shared" si="5"/>
        <v>392</v>
      </c>
      <c r="H24" s="102">
        <v>168</v>
      </c>
      <c r="I24" s="102">
        <v>34</v>
      </c>
      <c r="J24" s="20">
        <f t="shared" si="0"/>
        <v>202</v>
      </c>
      <c r="K24" s="102">
        <v>0</v>
      </c>
      <c r="L24" s="102">
        <v>0</v>
      </c>
      <c r="M24" s="20">
        <f t="shared" si="1"/>
        <v>0</v>
      </c>
      <c r="N24" s="20">
        <f t="shared" si="2"/>
        <v>168</v>
      </c>
      <c r="O24" s="20">
        <f t="shared" si="3"/>
        <v>34</v>
      </c>
      <c r="P24" s="152">
        <f t="shared" si="4"/>
        <v>202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53" s="8" customFormat="1" ht="12.75">
      <c r="A25" s="314" t="s">
        <v>29</v>
      </c>
      <c r="B25" s="274" t="s">
        <v>219</v>
      </c>
      <c r="C25" s="315" t="s">
        <v>21</v>
      </c>
      <c r="D25" s="249"/>
      <c r="E25" s="316">
        <v>26</v>
      </c>
      <c r="F25" s="317">
        <v>11</v>
      </c>
      <c r="G25" s="20">
        <f t="shared" si="5"/>
        <v>37</v>
      </c>
      <c r="H25" s="102">
        <v>22</v>
      </c>
      <c r="I25" s="102">
        <v>11</v>
      </c>
      <c r="J25" s="20">
        <f t="shared" si="0"/>
        <v>33</v>
      </c>
      <c r="K25" s="102">
        <v>22</v>
      </c>
      <c r="L25" s="102">
        <v>7</v>
      </c>
      <c r="M25" s="20">
        <f t="shared" si="1"/>
        <v>29</v>
      </c>
      <c r="N25" s="20">
        <f t="shared" si="2"/>
        <v>44</v>
      </c>
      <c r="O25" s="20">
        <f t="shared" si="3"/>
        <v>18</v>
      </c>
      <c r="P25" s="152">
        <f t="shared" si="4"/>
        <v>62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</row>
    <row r="26" spans="1:53" s="8" customFormat="1" ht="12.75">
      <c r="A26" s="314" t="s">
        <v>205</v>
      </c>
      <c r="B26" s="274" t="s">
        <v>219</v>
      </c>
      <c r="C26" s="315" t="s">
        <v>21</v>
      </c>
      <c r="D26" s="249"/>
      <c r="E26" s="316">
        <v>0</v>
      </c>
      <c r="F26" s="317">
        <v>0</v>
      </c>
      <c r="G26" s="20">
        <f t="shared" si="5"/>
        <v>0</v>
      </c>
      <c r="H26" s="102">
        <v>0</v>
      </c>
      <c r="I26" s="102">
        <v>0</v>
      </c>
      <c r="J26" s="20">
        <f t="shared" si="0"/>
        <v>0</v>
      </c>
      <c r="K26" s="102">
        <v>13</v>
      </c>
      <c r="L26" s="102">
        <v>4</v>
      </c>
      <c r="M26" s="20">
        <f t="shared" si="1"/>
        <v>17</v>
      </c>
      <c r="N26" s="20">
        <f t="shared" si="2"/>
        <v>13</v>
      </c>
      <c r="O26" s="20">
        <f t="shared" si="3"/>
        <v>4</v>
      </c>
      <c r="P26" s="152">
        <f t="shared" si="4"/>
        <v>17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53" s="8" customFormat="1" ht="12.75">
      <c r="A27" s="314" t="s">
        <v>31</v>
      </c>
      <c r="B27" s="274" t="s">
        <v>219</v>
      </c>
      <c r="C27" s="315" t="s">
        <v>21</v>
      </c>
      <c r="D27" s="249"/>
      <c r="E27" s="316">
        <v>22</v>
      </c>
      <c r="F27" s="317">
        <v>21</v>
      </c>
      <c r="G27" s="20">
        <f t="shared" si="5"/>
        <v>43</v>
      </c>
      <c r="H27" s="102">
        <v>10</v>
      </c>
      <c r="I27" s="102">
        <v>11</v>
      </c>
      <c r="J27" s="20">
        <f t="shared" si="0"/>
        <v>21</v>
      </c>
      <c r="K27" s="102">
        <v>19</v>
      </c>
      <c r="L27" s="102">
        <v>16</v>
      </c>
      <c r="M27" s="20">
        <f t="shared" si="1"/>
        <v>35</v>
      </c>
      <c r="N27" s="20">
        <f t="shared" si="2"/>
        <v>29</v>
      </c>
      <c r="O27" s="20">
        <f t="shared" si="3"/>
        <v>27</v>
      </c>
      <c r="P27" s="152">
        <f t="shared" si="4"/>
        <v>56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</row>
    <row r="28" spans="1:53" s="8" customFormat="1" ht="12.75">
      <c r="A28" s="314" t="s">
        <v>206</v>
      </c>
      <c r="B28" s="274" t="s">
        <v>218</v>
      </c>
      <c r="C28" s="315" t="s">
        <v>21</v>
      </c>
      <c r="D28" s="250"/>
      <c r="E28" s="316">
        <v>0</v>
      </c>
      <c r="F28" s="318">
        <v>0</v>
      </c>
      <c r="G28" s="20">
        <f t="shared" si="5"/>
        <v>0</v>
      </c>
      <c r="H28" s="65">
        <v>0</v>
      </c>
      <c r="I28" s="65">
        <v>0</v>
      </c>
      <c r="J28" s="20">
        <f t="shared" si="0"/>
        <v>0</v>
      </c>
      <c r="K28" s="65">
        <v>6</v>
      </c>
      <c r="L28" s="65">
        <v>11</v>
      </c>
      <c r="M28" s="20">
        <f t="shared" si="1"/>
        <v>17</v>
      </c>
      <c r="N28" s="20">
        <f t="shared" si="2"/>
        <v>6</v>
      </c>
      <c r="O28" s="20">
        <f t="shared" si="3"/>
        <v>11</v>
      </c>
      <c r="P28" s="152">
        <f t="shared" si="4"/>
        <v>17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</row>
    <row r="29" spans="1:53" s="325" customFormat="1" ht="13.5" customHeight="1">
      <c r="A29" s="319" t="s">
        <v>164</v>
      </c>
      <c r="B29" s="326" t="s">
        <v>185</v>
      </c>
      <c r="C29" s="315" t="s">
        <v>21</v>
      </c>
      <c r="D29" s="250"/>
      <c r="E29" s="316">
        <v>0</v>
      </c>
      <c r="F29" s="318">
        <v>0</v>
      </c>
      <c r="G29" s="20">
        <f t="shared" si="5"/>
        <v>0</v>
      </c>
      <c r="H29" s="65">
        <v>0</v>
      </c>
      <c r="I29" s="65">
        <v>0</v>
      </c>
      <c r="J29" s="20">
        <f t="shared" si="0"/>
        <v>0</v>
      </c>
      <c r="K29" s="65">
        <v>24</v>
      </c>
      <c r="L29" s="65">
        <v>36</v>
      </c>
      <c r="M29" s="20">
        <f t="shared" si="1"/>
        <v>60</v>
      </c>
      <c r="N29" s="20">
        <f t="shared" si="2"/>
        <v>24</v>
      </c>
      <c r="O29" s="20">
        <f t="shared" si="3"/>
        <v>36</v>
      </c>
      <c r="P29" s="152">
        <f t="shared" si="4"/>
        <v>60</v>
      </c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</row>
    <row r="30" spans="1:53" s="8" customFormat="1" ht="15.75" customHeight="1">
      <c r="A30" s="319" t="s">
        <v>32</v>
      </c>
      <c r="B30" s="326" t="s">
        <v>33</v>
      </c>
      <c r="C30" s="315" t="s">
        <v>21</v>
      </c>
      <c r="D30" s="250"/>
      <c r="E30" s="316">
        <v>234</v>
      </c>
      <c r="F30" s="318">
        <v>143</v>
      </c>
      <c r="G30" s="20">
        <f t="shared" si="5"/>
        <v>377</v>
      </c>
      <c r="H30" s="65">
        <v>72</v>
      </c>
      <c r="I30" s="65">
        <v>36</v>
      </c>
      <c r="J30" s="20">
        <f t="shared" si="0"/>
        <v>108</v>
      </c>
      <c r="K30" s="65">
        <v>303</v>
      </c>
      <c r="L30" s="65">
        <v>220</v>
      </c>
      <c r="M30" s="20">
        <f t="shared" si="1"/>
        <v>523</v>
      </c>
      <c r="N30" s="20">
        <f t="shared" si="2"/>
        <v>375</v>
      </c>
      <c r="O30" s="20">
        <f t="shared" si="3"/>
        <v>256</v>
      </c>
      <c r="P30" s="152">
        <f t="shared" si="4"/>
        <v>631</v>
      </c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</row>
    <row r="31" spans="1:53" s="8" customFormat="1" ht="13.5" thickBot="1">
      <c r="A31" s="320" t="s">
        <v>186</v>
      </c>
      <c r="B31" s="326" t="s">
        <v>179</v>
      </c>
      <c r="C31" s="321" t="s">
        <v>21</v>
      </c>
      <c r="D31" s="250"/>
      <c r="E31" s="319">
        <v>0</v>
      </c>
      <c r="F31" s="322">
        <v>0</v>
      </c>
      <c r="G31" s="20">
        <f t="shared" si="5"/>
        <v>0</v>
      </c>
      <c r="H31" s="322">
        <v>0</v>
      </c>
      <c r="I31" s="322">
        <v>0</v>
      </c>
      <c r="J31" s="20">
        <f t="shared" si="0"/>
        <v>0</v>
      </c>
      <c r="K31" s="322">
        <v>207</v>
      </c>
      <c r="L31" s="322">
        <v>149</v>
      </c>
      <c r="M31" s="20">
        <f t="shared" si="1"/>
        <v>356</v>
      </c>
      <c r="N31" s="20">
        <f t="shared" si="2"/>
        <v>207</v>
      </c>
      <c r="O31" s="20">
        <f t="shared" si="3"/>
        <v>149</v>
      </c>
      <c r="P31" s="152">
        <f t="shared" si="4"/>
        <v>356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</row>
    <row r="32" spans="1:16" ht="13.5" thickBot="1">
      <c r="A32" s="571" t="s">
        <v>34</v>
      </c>
      <c r="B32" s="571"/>
      <c r="C32" s="571"/>
      <c r="D32" s="323"/>
      <c r="E32" s="179">
        <f>SUM(E15:E31)</f>
        <v>1017</v>
      </c>
      <c r="F32" s="179">
        <f aca="true" t="shared" si="6" ref="F32:P32">SUM(F15:F31)</f>
        <v>584</v>
      </c>
      <c r="G32" s="179">
        <f t="shared" si="6"/>
        <v>1601</v>
      </c>
      <c r="H32" s="179">
        <f t="shared" si="6"/>
        <v>589</v>
      </c>
      <c r="I32" s="179">
        <f t="shared" si="6"/>
        <v>350</v>
      </c>
      <c r="J32" s="179">
        <f t="shared" si="6"/>
        <v>939</v>
      </c>
      <c r="K32" s="179">
        <f t="shared" si="6"/>
        <v>3192</v>
      </c>
      <c r="L32" s="179">
        <f t="shared" si="6"/>
        <v>2415</v>
      </c>
      <c r="M32" s="179">
        <f t="shared" si="6"/>
        <v>5607</v>
      </c>
      <c r="N32" s="179">
        <f t="shared" si="6"/>
        <v>3781</v>
      </c>
      <c r="O32" s="179">
        <f t="shared" si="6"/>
        <v>2765</v>
      </c>
      <c r="P32" s="179">
        <f t="shared" si="6"/>
        <v>6546</v>
      </c>
    </row>
    <row r="33" spans="1:16" ht="13.5" thickBot="1">
      <c r="A33" s="76"/>
      <c r="B33" s="76"/>
      <c r="C33" s="76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1:53" s="332" customFormat="1" ht="13.5" thickBot="1">
      <c r="A34" s="279" t="s">
        <v>35</v>
      </c>
      <c r="B34" s="278" t="s">
        <v>8</v>
      </c>
      <c r="C34" s="279" t="s">
        <v>9</v>
      </c>
      <c r="D34" s="329"/>
      <c r="E34" s="330" t="s">
        <v>15</v>
      </c>
      <c r="F34" s="330" t="s">
        <v>16</v>
      </c>
      <c r="G34" s="275" t="s">
        <v>17</v>
      </c>
      <c r="H34" s="330" t="s">
        <v>15</v>
      </c>
      <c r="I34" s="330" t="s">
        <v>16</v>
      </c>
      <c r="J34" s="330" t="s">
        <v>17</v>
      </c>
      <c r="K34" s="330" t="s">
        <v>15</v>
      </c>
      <c r="L34" s="330" t="s">
        <v>16</v>
      </c>
      <c r="M34" s="330" t="s">
        <v>17</v>
      </c>
      <c r="N34" s="330" t="s">
        <v>15</v>
      </c>
      <c r="O34" s="330" t="s">
        <v>16</v>
      </c>
      <c r="P34" s="330" t="s">
        <v>17</v>
      </c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</row>
    <row r="35" spans="1:53" s="325" customFormat="1" ht="12.75">
      <c r="A35" s="13" t="s">
        <v>101</v>
      </c>
      <c r="B35" s="333" t="s">
        <v>20</v>
      </c>
      <c r="C35" s="334" t="s">
        <v>21</v>
      </c>
      <c r="D35" s="271"/>
      <c r="E35" s="276">
        <v>0</v>
      </c>
      <c r="F35" s="457">
        <v>0</v>
      </c>
      <c r="G35" s="335">
        <f>SUM(E35:F35)</f>
        <v>0</v>
      </c>
      <c r="H35" s="335">
        <v>0</v>
      </c>
      <c r="I35" s="335">
        <v>0</v>
      </c>
      <c r="J35" s="335">
        <f>SUM(H35:I35)</f>
        <v>0</v>
      </c>
      <c r="K35" s="335">
        <v>4</v>
      </c>
      <c r="L35" s="335">
        <v>4</v>
      </c>
      <c r="M35" s="335">
        <f>SUM(K35:L35)</f>
        <v>8</v>
      </c>
      <c r="N35" s="335">
        <f>SUM(H35,K35)</f>
        <v>4</v>
      </c>
      <c r="O35" s="335">
        <f>SUM(I35,L35)</f>
        <v>4</v>
      </c>
      <c r="P35" s="336">
        <f>SUM(N35:O35)</f>
        <v>8</v>
      </c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</row>
    <row r="36" spans="1:53" s="325" customFormat="1" ht="12.75">
      <c r="A36" s="14" t="s">
        <v>37</v>
      </c>
      <c r="B36" s="164" t="s">
        <v>20</v>
      </c>
      <c r="C36" s="337" t="s">
        <v>21</v>
      </c>
      <c r="D36" s="272"/>
      <c r="E36" s="338">
        <v>0</v>
      </c>
      <c r="F36" s="458">
        <v>0</v>
      </c>
      <c r="G36" s="58">
        <f>SUM(E36:F36)</f>
        <v>0</v>
      </c>
      <c r="H36" s="58">
        <v>0</v>
      </c>
      <c r="I36" s="58">
        <v>0</v>
      </c>
      <c r="J36" s="58">
        <f aca="true" t="shared" si="7" ref="J36:J48">SUM(H36:I36)</f>
        <v>0</v>
      </c>
      <c r="K36" s="58">
        <v>3</v>
      </c>
      <c r="L36" s="58">
        <v>5</v>
      </c>
      <c r="M36" s="58">
        <f aca="true" t="shared" si="8" ref="M36:M48">SUM(K36:L36)</f>
        <v>8</v>
      </c>
      <c r="N36" s="58">
        <f aca="true" t="shared" si="9" ref="N36:N48">SUM(H36,K36)</f>
        <v>3</v>
      </c>
      <c r="O36" s="58">
        <f aca="true" t="shared" si="10" ref="O36:O48">SUM(I36,L36)</f>
        <v>5</v>
      </c>
      <c r="P36" s="208">
        <f aca="true" t="shared" si="11" ref="P36:P48">SUM(N36:O36)</f>
        <v>8</v>
      </c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</row>
    <row r="37" spans="1:53" s="325" customFormat="1" ht="12.75">
      <c r="A37" s="14" t="s">
        <v>38</v>
      </c>
      <c r="B37" s="164" t="s">
        <v>20</v>
      </c>
      <c r="C37" s="337" t="s">
        <v>21</v>
      </c>
      <c r="D37" s="272"/>
      <c r="E37" s="338">
        <v>12</v>
      </c>
      <c r="F37" s="458">
        <v>12</v>
      </c>
      <c r="G37" s="58">
        <f>SUM(E37:F37)</f>
        <v>24</v>
      </c>
      <c r="H37" s="58">
        <v>11</v>
      </c>
      <c r="I37" s="58">
        <v>10</v>
      </c>
      <c r="J37" s="58">
        <f t="shared" si="7"/>
        <v>21</v>
      </c>
      <c r="K37" s="58">
        <v>9</v>
      </c>
      <c r="L37" s="58">
        <v>11</v>
      </c>
      <c r="M37" s="58">
        <f t="shared" si="8"/>
        <v>20</v>
      </c>
      <c r="N37" s="58">
        <f t="shared" si="9"/>
        <v>20</v>
      </c>
      <c r="O37" s="58">
        <f t="shared" si="10"/>
        <v>21</v>
      </c>
      <c r="P37" s="208">
        <f t="shared" si="11"/>
        <v>41</v>
      </c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</row>
    <row r="38" spans="1:53" s="325" customFormat="1" ht="12.75">
      <c r="A38" s="14" t="s">
        <v>102</v>
      </c>
      <c r="B38" s="164" t="s">
        <v>20</v>
      </c>
      <c r="C38" s="337" t="s">
        <v>21</v>
      </c>
      <c r="D38" s="272"/>
      <c r="E38" s="338">
        <v>12</v>
      </c>
      <c r="F38" s="458">
        <v>26</v>
      </c>
      <c r="G38" s="58">
        <f aca="true" t="shared" si="12" ref="G38:G48">SUM(E38:F38)</f>
        <v>38</v>
      </c>
      <c r="H38" s="58">
        <v>9</v>
      </c>
      <c r="I38" s="58">
        <v>20</v>
      </c>
      <c r="J38" s="58">
        <f t="shared" si="7"/>
        <v>29</v>
      </c>
      <c r="K38" s="58">
        <v>3</v>
      </c>
      <c r="L38" s="58">
        <v>16</v>
      </c>
      <c r="M38" s="58">
        <f t="shared" si="8"/>
        <v>19</v>
      </c>
      <c r="N38" s="58">
        <f t="shared" si="9"/>
        <v>12</v>
      </c>
      <c r="O38" s="58">
        <f t="shared" si="10"/>
        <v>36</v>
      </c>
      <c r="P38" s="208">
        <f t="shared" si="11"/>
        <v>48</v>
      </c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</row>
    <row r="39" spans="1:53" s="325" customFormat="1" ht="12.75">
      <c r="A39" s="14" t="s">
        <v>39</v>
      </c>
      <c r="B39" s="164" t="s">
        <v>20</v>
      </c>
      <c r="C39" s="337" t="s">
        <v>21</v>
      </c>
      <c r="D39" s="272"/>
      <c r="E39" s="339">
        <v>0</v>
      </c>
      <c r="F39" s="58">
        <v>0</v>
      </c>
      <c r="G39" s="58">
        <f t="shared" si="12"/>
        <v>0</v>
      </c>
      <c r="H39" s="58">
        <v>0</v>
      </c>
      <c r="I39" s="58">
        <v>0</v>
      </c>
      <c r="J39" s="58">
        <f t="shared" si="7"/>
        <v>0</v>
      </c>
      <c r="K39" s="58">
        <v>0</v>
      </c>
      <c r="L39" s="58">
        <v>0</v>
      </c>
      <c r="M39" s="58">
        <f t="shared" si="8"/>
        <v>0</v>
      </c>
      <c r="N39" s="58">
        <f t="shared" si="9"/>
        <v>0</v>
      </c>
      <c r="O39" s="58">
        <f t="shared" si="10"/>
        <v>0</v>
      </c>
      <c r="P39" s="208">
        <f t="shared" si="11"/>
        <v>0</v>
      </c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</row>
    <row r="40" spans="1:53" s="325" customFormat="1" ht="12.75">
      <c r="A40" s="14" t="s">
        <v>40</v>
      </c>
      <c r="B40" s="164" t="s">
        <v>20</v>
      </c>
      <c r="C40" s="337" t="s">
        <v>21</v>
      </c>
      <c r="D40" s="272"/>
      <c r="E40" s="339">
        <v>0</v>
      </c>
      <c r="F40" s="58">
        <v>0</v>
      </c>
      <c r="G40" s="58">
        <f t="shared" si="12"/>
        <v>0</v>
      </c>
      <c r="H40" s="58">
        <v>0</v>
      </c>
      <c r="I40" s="58">
        <v>0</v>
      </c>
      <c r="J40" s="58">
        <f t="shared" si="7"/>
        <v>0</v>
      </c>
      <c r="K40" s="58">
        <v>3</v>
      </c>
      <c r="L40" s="58">
        <v>3</v>
      </c>
      <c r="M40" s="58">
        <f t="shared" si="8"/>
        <v>6</v>
      </c>
      <c r="N40" s="58">
        <f t="shared" si="9"/>
        <v>3</v>
      </c>
      <c r="O40" s="58">
        <f t="shared" si="10"/>
        <v>3</v>
      </c>
      <c r="P40" s="208">
        <f t="shared" si="11"/>
        <v>6</v>
      </c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</row>
    <row r="41" spans="1:53" s="325" customFormat="1" ht="12.75">
      <c r="A41" s="14" t="s">
        <v>41</v>
      </c>
      <c r="B41" s="164" t="s">
        <v>33</v>
      </c>
      <c r="C41" s="337" t="s">
        <v>21</v>
      </c>
      <c r="D41" s="272"/>
      <c r="E41" s="339">
        <v>0</v>
      </c>
      <c r="F41" s="58">
        <v>0</v>
      </c>
      <c r="G41" s="58">
        <f t="shared" si="12"/>
        <v>0</v>
      </c>
      <c r="H41" s="58">
        <v>0</v>
      </c>
      <c r="I41" s="58">
        <v>0</v>
      </c>
      <c r="J41" s="58">
        <f t="shared" si="7"/>
        <v>0</v>
      </c>
      <c r="K41" s="58">
        <v>0</v>
      </c>
      <c r="L41" s="58">
        <v>0</v>
      </c>
      <c r="M41" s="58">
        <f t="shared" si="8"/>
        <v>0</v>
      </c>
      <c r="N41" s="58">
        <f t="shared" si="9"/>
        <v>0</v>
      </c>
      <c r="O41" s="58">
        <f t="shared" si="10"/>
        <v>0</v>
      </c>
      <c r="P41" s="208">
        <f t="shared" si="11"/>
        <v>0</v>
      </c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</row>
    <row r="42" spans="1:53" s="342" customFormat="1" ht="18.75" customHeight="1">
      <c r="A42" s="280" t="s">
        <v>215</v>
      </c>
      <c r="B42" s="340" t="s">
        <v>27</v>
      </c>
      <c r="C42" s="274" t="s">
        <v>21</v>
      </c>
      <c r="D42" s="341"/>
      <c r="E42" s="225">
        <v>0</v>
      </c>
      <c r="F42" s="48">
        <v>0</v>
      </c>
      <c r="G42" s="58">
        <f>SUM(E42:F42)</f>
        <v>0</v>
      </c>
      <c r="H42" s="48">
        <v>0</v>
      </c>
      <c r="I42" s="48">
        <v>0</v>
      </c>
      <c r="J42" s="58">
        <f t="shared" si="7"/>
        <v>0</v>
      </c>
      <c r="K42" s="48">
        <v>11</v>
      </c>
      <c r="L42" s="48">
        <v>7</v>
      </c>
      <c r="M42" s="58">
        <f t="shared" si="8"/>
        <v>18</v>
      </c>
      <c r="N42" s="58">
        <f t="shared" si="9"/>
        <v>11</v>
      </c>
      <c r="O42" s="58">
        <f t="shared" si="10"/>
        <v>7</v>
      </c>
      <c r="P42" s="208">
        <f t="shared" si="11"/>
        <v>18</v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</row>
    <row r="43" spans="1:53" s="325" customFormat="1" ht="12.75" customHeight="1">
      <c r="A43" s="14" t="s">
        <v>42</v>
      </c>
      <c r="B43" s="164" t="s">
        <v>27</v>
      </c>
      <c r="C43" s="337" t="s">
        <v>21</v>
      </c>
      <c r="D43" s="272"/>
      <c r="E43" s="339">
        <v>2</v>
      </c>
      <c r="F43" s="58">
        <v>1</v>
      </c>
      <c r="G43" s="58">
        <f t="shared" si="12"/>
        <v>3</v>
      </c>
      <c r="H43" s="58">
        <v>2</v>
      </c>
      <c r="I43" s="58">
        <v>1</v>
      </c>
      <c r="J43" s="58">
        <f t="shared" si="7"/>
        <v>3</v>
      </c>
      <c r="K43" s="58">
        <v>0</v>
      </c>
      <c r="L43" s="58">
        <v>0</v>
      </c>
      <c r="M43" s="58">
        <f t="shared" si="8"/>
        <v>0</v>
      </c>
      <c r="N43" s="58">
        <f t="shared" si="9"/>
        <v>2</v>
      </c>
      <c r="O43" s="58">
        <f t="shared" si="10"/>
        <v>1</v>
      </c>
      <c r="P43" s="208">
        <f t="shared" si="11"/>
        <v>3</v>
      </c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</row>
    <row r="44" spans="1:53" s="325" customFormat="1" ht="12.75">
      <c r="A44" s="14" t="s">
        <v>43</v>
      </c>
      <c r="B44" s="164" t="s">
        <v>27</v>
      </c>
      <c r="C44" s="337" t="s">
        <v>21</v>
      </c>
      <c r="D44" s="272"/>
      <c r="E44" s="339">
        <v>22</v>
      </c>
      <c r="F44" s="58">
        <v>5</v>
      </c>
      <c r="G44" s="58">
        <f t="shared" si="12"/>
        <v>27</v>
      </c>
      <c r="H44" s="58">
        <v>22</v>
      </c>
      <c r="I44" s="58">
        <v>5</v>
      </c>
      <c r="J44" s="58">
        <f t="shared" si="7"/>
        <v>27</v>
      </c>
      <c r="K44" s="58">
        <v>26</v>
      </c>
      <c r="L44" s="58">
        <v>5</v>
      </c>
      <c r="M44" s="58">
        <f t="shared" si="8"/>
        <v>31</v>
      </c>
      <c r="N44" s="58">
        <f t="shared" si="9"/>
        <v>48</v>
      </c>
      <c r="O44" s="58">
        <f t="shared" si="10"/>
        <v>10</v>
      </c>
      <c r="P44" s="208">
        <f t="shared" si="11"/>
        <v>58</v>
      </c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</row>
    <row r="45" spans="1:53" s="343" customFormat="1" ht="12.75">
      <c r="A45" s="14" t="s">
        <v>44</v>
      </c>
      <c r="B45" s="164" t="s">
        <v>27</v>
      </c>
      <c r="C45" s="337" t="s">
        <v>21</v>
      </c>
      <c r="D45" s="272"/>
      <c r="E45" s="339">
        <v>2</v>
      </c>
      <c r="F45" s="58">
        <v>1</v>
      </c>
      <c r="G45" s="58">
        <f t="shared" si="12"/>
        <v>3</v>
      </c>
      <c r="H45" s="58">
        <v>2</v>
      </c>
      <c r="I45" s="58">
        <v>1</v>
      </c>
      <c r="J45" s="58">
        <f t="shared" si="7"/>
        <v>3</v>
      </c>
      <c r="K45" s="58">
        <v>0</v>
      </c>
      <c r="L45" s="58">
        <v>0</v>
      </c>
      <c r="M45" s="58">
        <f t="shared" si="8"/>
        <v>0</v>
      </c>
      <c r="N45" s="58">
        <f t="shared" si="9"/>
        <v>2</v>
      </c>
      <c r="O45" s="58">
        <f t="shared" si="10"/>
        <v>1</v>
      </c>
      <c r="P45" s="208">
        <f t="shared" si="11"/>
        <v>3</v>
      </c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</row>
    <row r="46" spans="1:16" s="324" customFormat="1" ht="12.75">
      <c r="A46" s="14" t="s">
        <v>225</v>
      </c>
      <c r="B46" s="164" t="s">
        <v>226</v>
      </c>
      <c r="C46" s="337" t="s">
        <v>21</v>
      </c>
      <c r="D46" s="272"/>
      <c r="E46" s="339">
        <v>1</v>
      </c>
      <c r="F46" s="58">
        <v>8</v>
      </c>
      <c r="G46" s="58">
        <f t="shared" si="12"/>
        <v>9</v>
      </c>
      <c r="H46" s="58">
        <v>1</v>
      </c>
      <c r="I46" s="58">
        <v>6</v>
      </c>
      <c r="J46" s="58">
        <f t="shared" si="7"/>
        <v>7</v>
      </c>
      <c r="K46" s="58">
        <v>7</v>
      </c>
      <c r="L46" s="58">
        <v>10</v>
      </c>
      <c r="M46" s="58">
        <f t="shared" si="8"/>
        <v>17</v>
      </c>
      <c r="N46" s="58">
        <f t="shared" si="9"/>
        <v>8</v>
      </c>
      <c r="O46" s="58">
        <f t="shared" si="10"/>
        <v>16</v>
      </c>
      <c r="P46" s="208">
        <f t="shared" si="11"/>
        <v>24</v>
      </c>
    </row>
    <row r="47" spans="1:53" s="325" customFormat="1" ht="12.75">
      <c r="A47" s="14" t="s">
        <v>177</v>
      </c>
      <c r="B47" s="164" t="s">
        <v>252</v>
      </c>
      <c r="C47" s="337" t="s">
        <v>21</v>
      </c>
      <c r="D47" s="272"/>
      <c r="E47" s="339">
        <v>0</v>
      </c>
      <c r="F47" s="58">
        <v>0</v>
      </c>
      <c r="G47" s="58">
        <f t="shared" si="12"/>
        <v>0</v>
      </c>
      <c r="H47" s="58">
        <v>0</v>
      </c>
      <c r="I47" s="58">
        <v>0</v>
      </c>
      <c r="J47" s="58">
        <f t="shared" si="7"/>
        <v>0</v>
      </c>
      <c r="K47" s="58">
        <v>2</v>
      </c>
      <c r="L47" s="58">
        <v>2</v>
      </c>
      <c r="M47" s="58">
        <f t="shared" si="8"/>
        <v>4</v>
      </c>
      <c r="N47" s="58">
        <f t="shared" si="9"/>
        <v>2</v>
      </c>
      <c r="O47" s="58">
        <f t="shared" si="10"/>
        <v>2</v>
      </c>
      <c r="P47" s="156">
        <f t="shared" si="11"/>
        <v>4</v>
      </c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</row>
    <row r="48" spans="1:53" s="325" customFormat="1" ht="14.25" customHeight="1" thickBot="1">
      <c r="A48" s="15" t="s">
        <v>178</v>
      </c>
      <c r="B48" s="164" t="s">
        <v>252</v>
      </c>
      <c r="C48" s="344" t="s">
        <v>21</v>
      </c>
      <c r="D48" s="345"/>
      <c r="E48" s="459">
        <v>0</v>
      </c>
      <c r="F48" s="292">
        <v>0</v>
      </c>
      <c r="G48" s="108">
        <f t="shared" si="12"/>
        <v>0</v>
      </c>
      <c r="H48" s="452">
        <v>0</v>
      </c>
      <c r="I48" s="452">
        <v>0</v>
      </c>
      <c r="J48" s="452">
        <f t="shared" si="7"/>
        <v>0</v>
      </c>
      <c r="K48" s="452">
        <v>8</v>
      </c>
      <c r="L48" s="452">
        <v>2</v>
      </c>
      <c r="M48" s="108">
        <f t="shared" si="8"/>
        <v>10</v>
      </c>
      <c r="N48" s="108">
        <f t="shared" si="9"/>
        <v>8</v>
      </c>
      <c r="O48" s="108">
        <f t="shared" si="10"/>
        <v>2</v>
      </c>
      <c r="P48" s="156">
        <f t="shared" si="11"/>
        <v>10</v>
      </c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</row>
    <row r="49" spans="1:53" s="332" customFormat="1" ht="13.5" thickBot="1">
      <c r="A49" s="571" t="s">
        <v>34</v>
      </c>
      <c r="B49" s="571"/>
      <c r="C49" s="571"/>
      <c r="D49" s="571"/>
      <c r="E49" s="346">
        <f>SUM(E35:E48)</f>
        <v>51</v>
      </c>
      <c r="F49" s="346">
        <f aca="true" t="shared" si="13" ref="F49:P49">SUM(F35:F48)</f>
        <v>53</v>
      </c>
      <c r="G49" s="346">
        <f t="shared" si="13"/>
        <v>104</v>
      </c>
      <c r="H49" s="346">
        <f t="shared" si="13"/>
        <v>47</v>
      </c>
      <c r="I49" s="346">
        <f t="shared" si="13"/>
        <v>43</v>
      </c>
      <c r="J49" s="346">
        <f t="shared" si="13"/>
        <v>90</v>
      </c>
      <c r="K49" s="346">
        <f t="shared" si="13"/>
        <v>76</v>
      </c>
      <c r="L49" s="346">
        <f t="shared" si="13"/>
        <v>65</v>
      </c>
      <c r="M49" s="346">
        <f t="shared" si="13"/>
        <v>141</v>
      </c>
      <c r="N49" s="346">
        <f t="shared" si="13"/>
        <v>123</v>
      </c>
      <c r="O49" s="346">
        <f t="shared" si="13"/>
        <v>108</v>
      </c>
      <c r="P49" s="346">
        <f t="shared" si="13"/>
        <v>231</v>
      </c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</row>
    <row r="50" spans="1:53" s="332" customFormat="1" ht="12.75">
      <c r="A50" s="74"/>
      <c r="B50" s="560"/>
      <c r="C50" s="74"/>
      <c r="D50" s="7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</row>
    <row r="51" spans="1:16" s="303" customFormat="1" ht="13.5" thickBot="1">
      <c r="A51" s="76"/>
      <c r="B51" s="76"/>
      <c r="C51" s="76"/>
      <c r="D51" s="76"/>
      <c r="E51" s="77"/>
      <c r="F51" s="77"/>
      <c r="G51" s="77"/>
      <c r="H51" s="514"/>
      <c r="I51" s="514"/>
      <c r="J51" s="77"/>
      <c r="K51" s="514"/>
      <c r="L51" s="514"/>
      <c r="M51" s="514"/>
      <c r="N51" s="514"/>
      <c r="O51" s="514"/>
      <c r="P51" s="514"/>
    </row>
    <row r="52" spans="1:53" s="348" customFormat="1" ht="13.5" thickBot="1">
      <c r="A52" s="176" t="s">
        <v>45</v>
      </c>
      <c r="B52" s="175" t="s">
        <v>51</v>
      </c>
      <c r="C52" s="176" t="s">
        <v>9</v>
      </c>
      <c r="D52" s="347"/>
      <c r="E52" s="311" t="s">
        <v>15</v>
      </c>
      <c r="F52" s="311" t="s">
        <v>16</v>
      </c>
      <c r="G52" s="311" t="s">
        <v>17</v>
      </c>
      <c r="H52" s="311" t="s">
        <v>15</v>
      </c>
      <c r="I52" s="311" t="s">
        <v>16</v>
      </c>
      <c r="J52" s="311" t="s">
        <v>17</v>
      </c>
      <c r="K52" s="311" t="s">
        <v>15</v>
      </c>
      <c r="L52" s="311" t="s">
        <v>16</v>
      </c>
      <c r="M52" s="311" t="s">
        <v>17</v>
      </c>
      <c r="N52" s="311" t="s">
        <v>15</v>
      </c>
      <c r="O52" s="311" t="s">
        <v>16</v>
      </c>
      <c r="P52" s="311" t="s">
        <v>17</v>
      </c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</row>
    <row r="53" spans="1:53" s="332" customFormat="1" ht="12.75">
      <c r="A53" s="349" t="s">
        <v>46</v>
      </c>
      <c r="B53" s="350" t="s">
        <v>27</v>
      </c>
      <c r="C53" s="351" t="s">
        <v>21</v>
      </c>
      <c r="D53" s="352"/>
      <c r="E53" s="353">
        <v>8</v>
      </c>
      <c r="F53" s="277">
        <v>7</v>
      </c>
      <c r="G53" s="277">
        <f>SUM(E53:F53)</f>
        <v>15</v>
      </c>
      <c r="H53" s="277">
        <v>4</v>
      </c>
      <c r="I53" s="277">
        <v>6</v>
      </c>
      <c r="J53" s="277">
        <f>SUM(H53:I53)</f>
        <v>10</v>
      </c>
      <c r="K53" s="277">
        <v>0</v>
      </c>
      <c r="L53" s="277">
        <v>0</v>
      </c>
      <c r="M53" s="277">
        <f>SUM(K53:L53)</f>
        <v>0</v>
      </c>
      <c r="N53" s="277">
        <f>SUM(H53,K53)</f>
        <v>4</v>
      </c>
      <c r="O53" s="277">
        <f>SUM(I53,L53)</f>
        <v>6</v>
      </c>
      <c r="P53" s="336">
        <f>SUM(N53:O53)</f>
        <v>10</v>
      </c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</row>
    <row r="54" spans="1:53" s="332" customFormat="1" ht="13.5" thickBot="1">
      <c r="A54" s="15" t="s">
        <v>41</v>
      </c>
      <c r="B54" s="50" t="s">
        <v>33</v>
      </c>
      <c r="C54" s="196" t="s">
        <v>21</v>
      </c>
      <c r="D54" s="354"/>
      <c r="E54" s="236">
        <v>0</v>
      </c>
      <c r="F54" s="452">
        <v>0</v>
      </c>
      <c r="G54" s="108">
        <f>SUM(E54:F54)</f>
        <v>0</v>
      </c>
      <c r="H54" s="452">
        <v>0</v>
      </c>
      <c r="I54" s="452">
        <v>0</v>
      </c>
      <c r="J54" s="108">
        <f>SUM(H54:I54)</f>
        <v>0</v>
      </c>
      <c r="K54" s="452">
        <v>0</v>
      </c>
      <c r="L54" s="452">
        <v>0</v>
      </c>
      <c r="M54" s="108">
        <f>SUM(K54:L54)</f>
        <v>0</v>
      </c>
      <c r="N54" s="452">
        <f>SUM(H54,K54)</f>
        <v>0</v>
      </c>
      <c r="O54" s="452">
        <f>SUM(I54,L54)</f>
        <v>0</v>
      </c>
      <c r="P54" s="454">
        <f>SUM(O54,N54)</f>
        <v>0</v>
      </c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</row>
    <row r="55" spans="1:53" s="332" customFormat="1" ht="13.5" thickBot="1">
      <c r="A55" s="571" t="s">
        <v>34</v>
      </c>
      <c r="B55" s="571"/>
      <c r="C55" s="571"/>
      <c r="D55" s="307"/>
      <c r="E55" s="355">
        <f>SUM(E53:E54)</f>
        <v>8</v>
      </c>
      <c r="F55" s="355">
        <f aca="true" t="shared" si="14" ref="F55:P55">SUM(F53:F54)</f>
        <v>7</v>
      </c>
      <c r="G55" s="355">
        <f t="shared" si="14"/>
        <v>15</v>
      </c>
      <c r="H55" s="355">
        <f t="shared" si="14"/>
        <v>4</v>
      </c>
      <c r="I55" s="355">
        <f t="shared" si="14"/>
        <v>6</v>
      </c>
      <c r="J55" s="355">
        <f t="shared" si="14"/>
        <v>10</v>
      </c>
      <c r="K55" s="355">
        <f t="shared" si="14"/>
        <v>0</v>
      </c>
      <c r="L55" s="355">
        <f t="shared" si="14"/>
        <v>0</v>
      </c>
      <c r="M55" s="355">
        <f t="shared" si="14"/>
        <v>0</v>
      </c>
      <c r="N55" s="355">
        <f t="shared" si="14"/>
        <v>4</v>
      </c>
      <c r="O55" s="355">
        <f t="shared" si="14"/>
        <v>6</v>
      </c>
      <c r="P55" s="355">
        <f t="shared" si="14"/>
        <v>10</v>
      </c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</row>
    <row r="56" spans="1:53" s="332" customFormat="1" ht="12.75">
      <c r="A56" s="74"/>
      <c r="B56" s="74"/>
      <c r="C56" s="74"/>
      <c r="D56" s="7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</row>
    <row r="57" spans="1:53" s="332" customFormat="1" ht="13.5" thickBot="1">
      <c r="A57" s="74"/>
      <c r="B57" s="74"/>
      <c r="C57" s="74"/>
      <c r="D57" s="74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</row>
    <row r="58" spans="1:53" s="332" customFormat="1" ht="13.5" thickBot="1">
      <c r="A58" s="176" t="s">
        <v>47</v>
      </c>
      <c r="B58" s="175" t="s">
        <v>51</v>
      </c>
      <c r="C58" s="176" t="s">
        <v>9</v>
      </c>
      <c r="D58" s="309"/>
      <c r="E58" s="311" t="s">
        <v>15</v>
      </c>
      <c r="F58" s="311" t="s">
        <v>16</v>
      </c>
      <c r="G58" s="311" t="s">
        <v>17</v>
      </c>
      <c r="H58" s="311" t="s">
        <v>15</v>
      </c>
      <c r="I58" s="311" t="s">
        <v>16</v>
      </c>
      <c r="J58" s="311" t="s">
        <v>17</v>
      </c>
      <c r="K58" s="311" t="s">
        <v>15</v>
      </c>
      <c r="L58" s="311" t="s">
        <v>16</v>
      </c>
      <c r="M58" s="311" t="s">
        <v>17</v>
      </c>
      <c r="N58" s="311" t="s">
        <v>15</v>
      </c>
      <c r="O58" s="311" t="s">
        <v>16</v>
      </c>
      <c r="P58" s="311" t="s">
        <v>17</v>
      </c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</row>
    <row r="59" spans="1:53" s="325" customFormat="1" ht="13.5" thickBot="1">
      <c r="A59" s="206" t="s">
        <v>159</v>
      </c>
      <c r="B59" s="122" t="s">
        <v>48</v>
      </c>
      <c r="C59" s="333" t="s">
        <v>21</v>
      </c>
      <c r="D59" s="356"/>
      <c r="E59" s="276">
        <v>0</v>
      </c>
      <c r="F59" s="277">
        <v>0</v>
      </c>
      <c r="G59" s="277">
        <f>SUM(E59:F59)</f>
        <v>0</v>
      </c>
      <c r="H59" s="277">
        <v>0</v>
      </c>
      <c r="I59" s="277">
        <v>0</v>
      </c>
      <c r="J59" s="277">
        <f>SUM(H59:I59)</f>
        <v>0</v>
      </c>
      <c r="K59" s="277">
        <v>0</v>
      </c>
      <c r="L59" s="277">
        <v>0</v>
      </c>
      <c r="M59" s="124">
        <f>SUM(K59:L59)</f>
        <v>0</v>
      </c>
      <c r="N59" s="277">
        <f>SUM(H59,K59)</f>
        <v>0</v>
      </c>
      <c r="O59" s="277">
        <f>SUM(I59,L59)</f>
        <v>0</v>
      </c>
      <c r="P59" s="336">
        <f>SUM(N59:O59)</f>
        <v>0</v>
      </c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</row>
    <row r="60" spans="1:53" s="425" customFormat="1" ht="13.5" thickBot="1">
      <c r="A60" s="630" t="s">
        <v>34</v>
      </c>
      <c r="B60" s="630"/>
      <c r="C60" s="630"/>
      <c r="D60" s="631"/>
      <c r="E60" s="423">
        <f>SUM(E59)</f>
        <v>0</v>
      </c>
      <c r="F60" s="423">
        <f>SUM(F59)</f>
        <v>0</v>
      </c>
      <c r="G60" s="423">
        <f>SUM(G59)</f>
        <v>0</v>
      </c>
      <c r="H60" s="423">
        <f aca="true" t="shared" si="15" ref="H60:M60">SUM(H59)</f>
        <v>0</v>
      </c>
      <c r="I60" s="423">
        <f t="shared" si="15"/>
        <v>0</v>
      </c>
      <c r="J60" s="423">
        <f t="shared" si="15"/>
        <v>0</v>
      </c>
      <c r="K60" s="423">
        <f t="shared" si="15"/>
        <v>0</v>
      </c>
      <c r="L60" s="423">
        <f t="shared" si="15"/>
        <v>0</v>
      </c>
      <c r="M60" s="423">
        <f t="shared" si="15"/>
        <v>0</v>
      </c>
      <c r="N60" s="423">
        <f>SUM(N59)</f>
        <v>0</v>
      </c>
      <c r="O60" s="423">
        <f>SUM(O59)</f>
        <v>0</v>
      </c>
      <c r="P60" s="423">
        <f>SUM(P59)</f>
        <v>0</v>
      </c>
      <c r="Q60" s="424"/>
      <c r="R60" s="424"/>
      <c r="S60" s="424"/>
      <c r="T60" s="424"/>
      <c r="U60" s="424"/>
      <c r="V60" s="424"/>
      <c r="W60" s="424"/>
      <c r="X60" s="424"/>
      <c r="Y60" s="424"/>
      <c r="Z60" s="424"/>
      <c r="AA60" s="424"/>
      <c r="AB60" s="424"/>
      <c r="AC60" s="424"/>
      <c r="AD60" s="424"/>
      <c r="AE60" s="424"/>
      <c r="AF60" s="424"/>
      <c r="AG60" s="424"/>
      <c r="AH60" s="424"/>
      <c r="AI60" s="424"/>
      <c r="AJ60" s="424"/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24"/>
      <c r="AV60" s="424"/>
      <c r="AW60" s="424"/>
      <c r="AX60" s="424"/>
      <c r="AY60" s="424"/>
      <c r="AZ60" s="424"/>
      <c r="BA60" s="424"/>
    </row>
    <row r="61" spans="1:53" s="332" customFormat="1" ht="13.5" thickBot="1">
      <c r="A61" s="571" t="s">
        <v>49</v>
      </c>
      <c r="B61" s="571"/>
      <c r="C61" s="571"/>
      <c r="D61" s="572"/>
      <c r="E61" s="183">
        <f>SUM(E32,E55,E49,E60)</f>
        <v>1076</v>
      </c>
      <c r="F61" s="183">
        <f aca="true" t="shared" si="16" ref="F61:P61">SUM(F32,F55,F49,F60)</f>
        <v>644</v>
      </c>
      <c r="G61" s="183">
        <f t="shared" si="16"/>
        <v>1720</v>
      </c>
      <c r="H61" s="183">
        <f t="shared" si="16"/>
        <v>640</v>
      </c>
      <c r="I61" s="183">
        <f t="shared" si="16"/>
        <v>399</v>
      </c>
      <c r="J61" s="183">
        <f t="shared" si="16"/>
        <v>1039</v>
      </c>
      <c r="K61" s="183">
        <f t="shared" si="16"/>
        <v>3268</v>
      </c>
      <c r="L61" s="183">
        <f t="shared" si="16"/>
        <v>2480</v>
      </c>
      <c r="M61" s="183">
        <f t="shared" si="16"/>
        <v>5748</v>
      </c>
      <c r="N61" s="183">
        <f t="shared" si="16"/>
        <v>3908</v>
      </c>
      <c r="O61" s="183">
        <f t="shared" si="16"/>
        <v>2879</v>
      </c>
      <c r="P61" s="183">
        <f t="shared" si="16"/>
        <v>6787</v>
      </c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  <c r="AX61" s="331"/>
      <c r="AY61" s="331"/>
      <c r="AZ61" s="331"/>
      <c r="BA61" s="331"/>
    </row>
    <row r="62" spans="1:53" s="332" customFormat="1" ht="12.75">
      <c r="A62" s="74"/>
      <c r="B62" s="74"/>
      <c r="C62" s="74"/>
      <c r="D62" s="74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</row>
    <row r="63" spans="1:53" s="332" customFormat="1" ht="13.5" thickBot="1">
      <c r="A63" s="74"/>
      <c r="B63" s="74"/>
      <c r="C63" s="74"/>
      <c r="D63" s="74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69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</row>
    <row r="64" spans="1:16" ht="12.75">
      <c r="A64" s="632" t="s">
        <v>50</v>
      </c>
      <c r="B64" s="633"/>
      <c r="C64" s="633"/>
      <c r="D64" s="633"/>
      <c r="E64" s="633"/>
      <c r="F64" s="633"/>
      <c r="G64" s="633"/>
      <c r="H64" s="628" t="s">
        <v>6</v>
      </c>
      <c r="I64" s="628"/>
      <c r="J64" s="628"/>
      <c r="K64" s="628"/>
      <c r="L64" s="628"/>
      <c r="M64" s="628"/>
      <c r="N64" s="628"/>
      <c r="O64" s="628"/>
      <c r="P64" s="629"/>
    </row>
    <row r="65" spans="1:16" ht="12.75">
      <c r="A65" s="550" t="s">
        <v>7</v>
      </c>
      <c r="B65" s="549" t="s">
        <v>51</v>
      </c>
      <c r="C65" s="548" t="s">
        <v>9</v>
      </c>
      <c r="D65" s="414"/>
      <c r="E65" s="625" t="s">
        <v>10</v>
      </c>
      <c r="F65" s="625"/>
      <c r="G65" s="625"/>
      <c r="H65" s="627" t="s">
        <v>11</v>
      </c>
      <c r="I65" s="625"/>
      <c r="J65" s="625"/>
      <c r="K65" s="625" t="s">
        <v>12</v>
      </c>
      <c r="L65" s="625"/>
      <c r="M65" s="625"/>
      <c r="N65" s="625" t="s">
        <v>13</v>
      </c>
      <c r="O65" s="625"/>
      <c r="P65" s="626"/>
    </row>
    <row r="66" spans="1:16" ht="13.5" thickBot="1">
      <c r="A66" s="551" t="s">
        <v>14</v>
      </c>
      <c r="B66" s="552"/>
      <c r="C66" s="552"/>
      <c r="D66" s="552"/>
      <c r="E66" s="553" t="s">
        <v>15</v>
      </c>
      <c r="F66" s="553" t="s">
        <v>16</v>
      </c>
      <c r="G66" s="553" t="s">
        <v>17</v>
      </c>
      <c r="H66" s="553" t="s">
        <v>15</v>
      </c>
      <c r="I66" s="553" t="s">
        <v>16</v>
      </c>
      <c r="J66" s="553" t="s">
        <v>17</v>
      </c>
      <c r="K66" s="553" t="s">
        <v>15</v>
      </c>
      <c r="L66" s="553" t="s">
        <v>16</v>
      </c>
      <c r="M66" s="553" t="s">
        <v>17</v>
      </c>
      <c r="N66" s="553" t="s">
        <v>15</v>
      </c>
      <c r="O66" s="553" t="s">
        <v>16</v>
      </c>
      <c r="P66" s="554" t="s">
        <v>17</v>
      </c>
    </row>
    <row r="67" spans="1:16" ht="12.75">
      <c r="A67" s="565" t="s">
        <v>162</v>
      </c>
      <c r="B67" s="541" t="s">
        <v>53</v>
      </c>
      <c r="C67" s="542" t="s">
        <v>21</v>
      </c>
      <c r="D67" s="543"/>
      <c r="E67" s="544">
        <v>19</v>
      </c>
      <c r="F67" s="545">
        <v>35</v>
      </c>
      <c r="G67" s="111">
        <f aca="true" t="shared" si="17" ref="G67:G72">SUM(E67:F67)</f>
        <v>54</v>
      </c>
      <c r="H67" s="544">
        <v>15</v>
      </c>
      <c r="I67" s="544">
        <v>32</v>
      </c>
      <c r="J67" s="111">
        <f aca="true" t="shared" si="18" ref="J67:J72">SUM(H67:I67)</f>
        <v>47</v>
      </c>
      <c r="K67" s="544">
        <v>52</v>
      </c>
      <c r="L67" s="544">
        <v>129</v>
      </c>
      <c r="M67" s="111">
        <f aca="true" t="shared" si="19" ref="M67:M72">SUM(K67:L67)</f>
        <v>181</v>
      </c>
      <c r="N67" s="111">
        <f aca="true" t="shared" si="20" ref="N67:O70">SUM(H67,K67)</f>
        <v>67</v>
      </c>
      <c r="O67" s="546">
        <f t="shared" si="20"/>
        <v>161</v>
      </c>
      <c r="P67" s="547">
        <f aca="true" t="shared" si="21" ref="P67:P72">SUM(N67:O67)</f>
        <v>228</v>
      </c>
    </row>
    <row r="68" spans="1:16" ht="25.5">
      <c r="A68" s="33" t="s">
        <v>183</v>
      </c>
      <c r="B68" s="34" t="s">
        <v>182</v>
      </c>
      <c r="C68" s="368" t="s">
        <v>21</v>
      </c>
      <c r="D68" s="218"/>
      <c r="E68" s="35">
        <v>0</v>
      </c>
      <c r="F68" s="539">
        <v>0</v>
      </c>
      <c r="G68" s="35">
        <f t="shared" si="17"/>
        <v>0</v>
      </c>
      <c r="H68" s="35">
        <v>0</v>
      </c>
      <c r="I68" s="35">
        <v>0</v>
      </c>
      <c r="J68" s="35">
        <f t="shared" si="18"/>
        <v>0</v>
      </c>
      <c r="K68" s="35">
        <v>352</v>
      </c>
      <c r="L68" s="35">
        <v>283</v>
      </c>
      <c r="M68" s="35">
        <f t="shared" si="19"/>
        <v>635</v>
      </c>
      <c r="N68" s="35">
        <f t="shared" si="20"/>
        <v>352</v>
      </c>
      <c r="O68" s="535">
        <f t="shared" si="20"/>
        <v>283</v>
      </c>
      <c r="P68" s="537">
        <f t="shared" si="21"/>
        <v>635</v>
      </c>
    </row>
    <row r="69" spans="1:53" s="8" customFormat="1" ht="12.75">
      <c r="A69" s="33" t="s">
        <v>52</v>
      </c>
      <c r="B69" s="34" t="s">
        <v>53</v>
      </c>
      <c r="C69" s="368" t="s">
        <v>21</v>
      </c>
      <c r="D69" s="218"/>
      <c r="E69" s="35">
        <v>271</v>
      </c>
      <c r="F69" s="539">
        <v>335</v>
      </c>
      <c r="G69" s="35">
        <f t="shared" si="17"/>
        <v>606</v>
      </c>
      <c r="H69" s="369">
        <v>63</v>
      </c>
      <c r="I69" s="369">
        <v>80</v>
      </c>
      <c r="J69" s="35">
        <f t="shared" si="18"/>
        <v>143</v>
      </c>
      <c r="K69" s="369">
        <v>441</v>
      </c>
      <c r="L69" s="369">
        <v>406</v>
      </c>
      <c r="M69" s="35">
        <f t="shared" si="19"/>
        <v>847</v>
      </c>
      <c r="N69" s="35">
        <f t="shared" si="20"/>
        <v>504</v>
      </c>
      <c r="O69" s="535">
        <f t="shared" si="20"/>
        <v>486</v>
      </c>
      <c r="P69" s="537">
        <f t="shared" si="21"/>
        <v>990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</row>
    <row r="70" spans="1:53" s="8" customFormat="1" ht="25.5">
      <c r="A70" s="374" t="s">
        <v>181</v>
      </c>
      <c r="B70" s="34" t="s">
        <v>180</v>
      </c>
      <c r="C70" s="368" t="s">
        <v>21</v>
      </c>
      <c r="D70" s="218"/>
      <c r="E70" s="35">
        <v>0</v>
      </c>
      <c r="F70" s="539">
        <v>0</v>
      </c>
      <c r="G70" s="35">
        <f t="shared" si="17"/>
        <v>0</v>
      </c>
      <c r="H70" s="35">
        <v>0</v>
      </c>
      <c r="I70" s="35">
        <v>0</v>
      </c>
      <c r="J70" s="35">
        <f t="shared" si="18"/>
        <v>0</v>
      </c>
      <c r="K70" s="35">
        <v>145</v>
      </c>
      <c r="L70" s="35">
        <v>60</v>
      </c>
      <c r="M70" s="35">
        <f t="shared" si="19"/>
        <v>205</v>
      </c>
      <c r="N70" s="35">
        <f t="shared" si="20"/>
        <v>145</v>
      </c>
      <c r="O70" s="535">
        <f t="shared" si="20"/>
        <v>60</v>
      </c>
      <c r="P70" s="537">
        <f t="shared" si="21"/>
        <v>205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</row>
    <row r="71" spans="1:53" s="513" customFormat="1" ht="27" customHeight="1">
      <c r="A71" s="38" t="s">
        <v>54</v>
      </c>
      <c r="B71" s="39" t="s">
        <v>55</v>
      </c>
      <c r="C71" s="340" t="s">
        <v>21</v>
      </c>
      <c r="D71" s="219"/>
      <c r="E71" s="62">
        <v>72</v>
      </c>
      <c r="F71" s="540">
        <v>50</v>
      </c>
      <c r="G71" s="35">
        <f t="shared" si="17"/>
        <v>122</v>
      </c>
      <c r="H71" s="62">
        <v>37</v>
      </c>
      <c r="I71" s="62">
        <v>17</v>
      </c>
      <c r="J71" s="35">
        <f t="shared" si="18"/>
        <v>54</v>
      </c>
      <c r="K71" s="62">
        <v>185</v>
      </c>
      <c r="L71" s="62">
        <v>119</v>
      </c>
      <c r="M71" s="35">
        <f t="shared" si="19"/>
        <v>304</v>
      </c>
      <c r="N71" s="62">
        <f>SUM(H71,K71)</f>
        <v>222</v>
      </c>
      <c r="O71" s="536">
        <f>I71+L71</f>
        <v>136</v>
      </c>
      <c r="P71" s="537">
        <f t="shared" si="21"/>
        <v>358</v>
      </c>
      <c r="Q71" s="512"/>
      <c r="R71" s="512"/>
      <c r="S71" s="512"/>
      <c r="T71" s="512"/>
      <c r="U71" s="512"/>
      <c r="V71" s="512"/>
      <c r="W71" s="512"/>
      <c r="X71" s="512"/>
      <c r="Y71" s="512"/>
      <c r="Z71" s="512"/>
      <c r="AA71" s="512"/>
      <c r="AB71" s="512"/>
      <c r="AC71" s="512"/>
      <c r="AD71" s="512"/>
      <c r="AE71" s="512"/>
      <c r="AF71" s="512"/>
      <c r="AG71" s="512"/>
      <c r="AH71" s="512"/>
      <c r="AI71" s="512"/>
      <c r="AJ71" s="512"/>
      <c r="AK71" s="512"/>
      <c r="AL71" s="512"/>
      <c r="AM71" s="512"/>
      <c r="AN71" s="512"/>
      <c r="AO71" s="512"/>
      <c r="AP71" s="512"/>
      <c r="AQ71" s="512"/>
      <c r="AR71" s="512"/>
      <c r="AS71" s="512"/>
      <c r="AT71" s="512"/>
      <c r="AU71" s="512"/>
      <c r="AV71" s="512"/>
      <c r="AW71" s="512"/>
      <c r="AX71" s="512"/>
      <c r="AY71" s="512"/>
      <c r="AZ71" s="512"/>
      <c r="BA71" s="512"/>
    </row>
    <row r="72" spans="1:53" s="513" customFormat="1" ht="27" customHeight="1" thickBot="1">
      <c r="A72" s="38" t="s">
        <v>54</v>
      </c>
      <c r="B72" s="39" t="s">
        <v>55</v>
      </c>
      <c r="C72" s="340" t="s">
        <v>124</v>
      </c>
      <c r="D72" s="219"/>
      <c r="E72" s="62">
        <v>48</v>
      </c>
      <c r="F72" s="540">
        <v>9</v>
      </c>
      <c r="G72" s="35">
        <f t="shared" si="17"/>
        <v>57</v>
      </c>
      <c r="H72" s="62">
        <v>46</v>
      </c>
      <c r="I72" s="62">
        <v>7</v>
      </c>
      <c r="J72" s="35">
        <f t="shared" si="18"/>
        <v>53</v>
      </c>
      <c r="K72" s="62">
        <v>31</v>
      </c>
      <c r="L72" s="62">
        <v>113</v>
      </c>
      <c r="M72" s="35">
        <f t="shared" si="19"/>
        <v>144</v>
      </c>
      <c r="N72" s="62">
        <f>SUM(H72,K72)</f>
        <v>77</v>
      </c>
      <c r="O72" s="536">
        <f>I72+L72</f>
        <v>120</v>
      </c>
      <c r="P72" s="538">
        <f t="shared" si="21"/>
        <v>197</v>
      </c>
      <c r="Q72" s="512"/>
      <c r="R72" s="512"/>
      <c r="S72" s="512"/>
      <c r="T72" s="512"/>
      <c r="U72" s="512"/>
      <c r="V72" s="512"/>
      <c r="W72" s="512"/>
      <c r="X72" s="512"/>
      <c r="Y72" s="512"/>
      <c r="Z72" s="512"/>
      <c r="AA72" s="512"/>
      <c r="AB72" s="512"/>
      <c r="AC72" s="512"/>
      <c r="AD72" s="512"/>
      <c r="AE72" s="512"/>
      <c r="AF72" s="512"/>
      <c r="AG72" s="512"/>
      <c r="AH72" s="512"/>
      <c r="AI72" s="512"/>
      <c r="AJ72" s="512"/>
      <c r="AK72" s="512"/>
      <c r="AL72" s="512"/>
      <c r="AM72" s="512"/>
      <c r="AN72" s="512"/>
      <c r="AO72" s="512"/>
      <c r="AP72" s="512"/>
      <c r="AQ72" s="512"/>
      <c r="AR72" s="512"/>
      <c r="AS72" s="512"/>
      <c r="AT72" s="512"/>
      <c r="AU72" s="512"/>
      <c r="AV72" s="512"/>
      <c r="AW72" s="512"/>
      <c r="AX72" s="512"/>
      <c r="AY72" s="512"/>
      <c r="AZ72" s="512"/>
      <c r="BA72" s="512"/>
    </row>
    <row r="73" spans="1:16" ht="13.5" thickBot="1">
      <c r="A73" s="573" t="s">
        <v>34</v>
      </c>
      <c r="B73" s="573"/>
      <c r="C73" s="573"/>
      <c r="D73" s="574"/>
      <c r="E73" s="528">
        <f>SUM(E67:E72)</f>
        <v>410</v>
      </c>
      <c r="F73" s="528">
        <f aca="true" t="shared" si="22" ref="F73:O73">SUM(F67:F72)</f>
        <v>429</v>
      </c>
      <c r="G73" s="528">
        <f t="shared" si="22"/>
        <v>839</v>
      </c>
      <c r="H73" s="528">
        <f t="shared" si="22"/>
        <v>161</v>
      </c>
      <c r="I73" s="528">
        <f t="shared" si="22"/>
        <v>136</v>
      </c>
      <c r="J73" s="528">
        <f t="shared" si="22"/>
        <v>297</v>
      </c>
      <c r="K73" s="528">
        <f t="shared" si="22"/>
        <v>1206</v>
      </c>
      <c r="L73" s="528">
        <f t="shared" si="22"/>
        <v>1110</v>
      </c>
      <c r="M73" s="528">
        <f t="shared" si="22"/>
        <v>2316</v>
      </c>
      <c r="N73" s="528">
        <f t="shared" si="22"/>
        <v>1367</v>
      </c>
      <c r="O73" s="528">
        <f t="shared" si="22"/>
        <v>1246</v>
      </c>
      <c r="P73" s="528">
        <f>SUM(P67:P72)</f>
        <v>2613</v>
      </c>
    </row>
    <row r="74" spans="1:16" ht="12.75">
      <c r="A74" s="74"/>
      <c r="B74" s="74"/>
      <c r="C74" s="74"/>
      <c r="D74" s="74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</row>
    <row r="75" spans="1:16" ht="13.5" thickBot="1">
      <c r="A75" s="74"/>
      <c r="B75" s="74"/>
      <c r="C75" s="74"/>
      <c r="D75" s="74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</row>
    <row r="76" spans="1:16" ht="13.5" thickBot="1">
      <c r="A76" s="372" t="s">
        <v>45</v>
      </c>
      <c r="B76" s="175" t="s">
        <v>51</v>
      </c>
      <c r="C76" s="176" t="s">
        <v>9</v>
      </c>
      <c r="D76" s="373"/>
      <c r="E76" s="311" t="s">
        <v>15</v>
      </c>
      <c r="F76" s="311" t="s">
        <v>16</v>
      </c>
      <c r="G76" s="311" t="s">
        <v>17</v>
      </c>
      <c r="H76" s="311" t="s">
        <v>15</v>
      </c>
      <c r="I76" s="311" t="s">
        <v>16</v>
      </c>
      <c r="J76" s="311" t="s">
        <v>17</v>
      </c>
      <c r="K76" s="311" t="s">
        <v>15</v>
      </c>
      <c r="L76" s="311" t="s">
        <v>16</v>
      </c>
      <c r="M76" s="311" t="s">
        <v>17</v>
      </c>
      <c r="N76" s="311" t="s">
        <v>15</v>
      </c>
      <c r="O76" s="311" t="s">
        <v>16</v>
      </c>
      <c r="P76" s="311" t="s">
        <v>17</v>
      </c>
    </row>
    <row r="77" spans="1:16" ht="12.75">
      <c r="A77" s="36" t="s">
        <v>56</v>
      </c>
      <c r="B77" s="37" t="s">
        <v>53</v>
      </c>
      <c r="C77" s="199" t="s">
        <v>21</v>
      </c>
      <c r="D77" s="101"/>
      <c r="E77" s="131">
        <v>0</v>
      </c>
      <c r="F77" s="126">
        <v>0</v>
      </c>
      <c r="G77" s="126">
        <f>SUM(E77:F77)</f>
        <v>0</v>
      </c>
      <c r="H77" s="126">
        <v>0</v>
      </c>
      <c r="I77" s="126">
        <v>0</v>
      </c>
      <c r="J77" s="126">
        <f>SUM(H77:I77)</f>
        <v>0</v>
      </c>
      <c r="K77" s="126">
        <v>0</v>
      </c>
      <c r="L77" s="126">
        <v>0</v>
      </c>
      <c r="M77" s="126">
        <f>SUM(K77:L77)</f>
        <v>0</v>
      </c>
      <c r="N77" s="45">
        <f aca="true" t="shared" si="23" ref="N77:N87">SUM(H77,K77)</f>
        <v>0</v>
      </c>
      <c r="O77" s="45">
        <f aca="true" t="shared" si="24" ref="O77:O86">I77+L77</f>
        <v>0</v>
      </c>
      <c r="P77" s="116">
        <f>SUM(N77:O77)</f>
        <v>0</v>
      </c>
    </row>
    <row r="78" spans="1:16" ht="25.5">
      <c r="A78" s="38" t="s">
        <v>57</v>
      </c>
      <c r="B78" s="39" t="s">
        <v>53</v>
      </c>
      <c r="C78" s="340" t="s">
        <v>21</v>
      </c>
      <c r="D78" s="52"/>
      <c r="E78" s="225">
        <v>0</v>
      </c>
      <c r="F78" s="48">
        <v>0</v>
      </c>
      <c r="G78" s="48">
        <f>SUM(E78:F78)</f>
        <v>0</v>
      </c>
      <c r="H78" s="48">
        <v>0</v>
      </c>
      <c r="I78" s="48">
        <v>0</v>
      </c>
      <c r="J78" s="48">
        <f aca="true" t="shared" si="25" ref="J78:J85">SUM(H78:I78)</f>
        <v>0</v>
      </c>
      <c r="K78" s="48">
        <v>0</v>
      </c>
      <c r="L78" s="48">
        <v>0</v>
      </c>
      <c r="M78" s="48">
        <f aca="true" t="shared" si="26" ref="M78:M87">SUM(K78:L78)</f>
        <v>0</v>
      </c>
      <c r="N78" s="48">
        <f t="shared" si="23"/>
        <v>0</v>
      </c>
      <c r="O78" s="48">
        <f t="shared" si="24"/>
        <v>0</v>
      </c>
      <c r="P78" s="49">
        <f>SUM(N78:O78)</f>
        <v>0</v>
      </c>
    </row>
    <row r="79" spans="1:16" ht="12.75">
      <c r="A79" s="38" t="s">
        <v>58</v>
      </c>
      <c r="B79" s="39" t="s">
        <v>53</v>
      </c>
      <c r="C79" s="340" t="s">
        <v>21</v>
      </c>
      <c r="D79" s="52"/>
      <c r="E79" s="225">
        <v>2</v>
      </c>
      <c r="F79" s="48">
        <v>3</v>
      </c>
      <c r="G79" s="48">
        <f>SUM(E79:F79)</f>
        <v>5</v>
      </c>
      <c r="H79" s="48">
        <v>2</v>
      </c>
      <c r="I79" s="48">
        <v>3</v>
      </c>
      <c r="J79" s="48">
        <f>SUM(H79:I79)</f>
        <v>5</v>
      </c>
      <c r="K79" s="48">
        <v>1</v>
      </c>
      <c r="L79" s="48">
        <v>4</v>
      </c>
      <c r="M79" s="48">
        <f t="shared" si="26"/>
        <v>5</v>
      </c>
      <c r="N79" s="48">
        <f t="shared" si="23"/>
        <v>3</v>
      </c>
      <c r="O79" s="48">
        <f t="shared" si="24"/>
        <v>7</v>
      </c>
      <c r="P79" s="49">
        <f aca="true" t="shared" si="27" ref="P79:P87">SUM(N79:O79)</f>
        <v>10</v>
      </c>
    </row>
    <row r="80" spans="1:16" ht="12.75">
      <c r="A80" s="38" t="s">
        <v>59</v>
      </c>
      <c r="B80" s="39" t="s">
        <v>53</v>
      </c>
      <c r="C80" s="340" t="s">
        <v>21</v>
      </c>
      <c r="D80" s="52"/>
      <c r="E80" s="225">
        <v>3</v>
      </c>
      <c r="F80" s="48">
        <v>0</v>
      </c>
      <c r="G80" s="48">
        <f aca="true" t="shared" si="28" ref="G80:G87">SUM(E80:F80)</f>
        <v>3</v>
      </c>
      <c r="H80" s="48">
        <v>3</v>
      </c>
      <c r="I80" s="48">
        <v>0</v>
      </c>
      <c r="J80" s="48">
        <f t="shared" si="25"/>
        <v>3</v>
      </c>
      <c r="K80" s="48">
        <v>4</v>
      </c>
      <c r="L80" s="48">
        <v>0</v>
      </c>
      <c r="M80" s="48">
        <f t="shared" si="26"/>
        <v>4</v>
      </c>
      <c r="N80" s="48">
        <f t="shared" si="23"/>
        <v>7</v>
      </c>
      <c r="O80" s="48">
        <f t="shared" si="24"/>
        <v>0</v>
      </c>
      <c r="P80" s="49">
        <f t="shared" si="27"/>
        <v>7</v>
      </c>
    </row>
    <row r="81" spans="1:16" ht="12.75">
      <c r="A81" s="38" t="s">
        <v>60</v>
      </c>
      <c r="B81" s="39" t="s">
        <v>53</v>
      </c>
      <c r="C81" s="340" t="s">
        <v>21</v>
      </c>
      <c r="D81" s="52"/>
      <c r="E81" s="225">
        <v>4</v>
      </c>
      <c r="F81" s="48">
        <v>0</v>
      </c>
      <c r="G81" s="48">
        <f t="shared" si="28"/>
        <v>4</v>
      </c>
      <c r="H81" s="48">
        <v>4</v>
      </c>
      <c r="I81" s="48">
        <v>0</v>
      </c>
      <c r="J81" s="48">
        <f>SUM(H81:I81)</f>
        <v>4</v>
      </c>
      <c r="K81" s="48">
        <v>2</v>
      </c>
      <c r="L81" s="48">
        <v>2</v>
      </c>
      <c r="M81" s="48">
        <f t="shared" si="26"/>
        <v>4</v>
      </c>
      <c r="N81" s="48">
        <f t="shared" si="23"/>
        <v>6</v>
      </c>
      <c r="O81" s="48">
        <f t="shared" si="24"/>
        <v>2</v>
      </c>
      <c r="P81" s="49">
        <f t="shared" si="27"/>
        <v>8</v>
      </c>
    </row>
    <row r="82" spans="1:16" ht="12.75">
      <c r="A82" s="38" t="s">
        <v>61</v>
      </c>
      <c r="B82" s="39" t="s">
        <v>53</v>
      </c>
      <c r="C82" s="340" t="s">
        <v>21</v>
      </c>
      <c r="D82" s="52"/>
      <c r="E82" s="225">
        <v>0</v>
      </c>
      <c r="F82" s="48">
        <v>2</v>
      </c>
      <c r="G82" s="48">
        <f t="shared" si="28"/>
        <v>2</v>
      </c>
      <c r="H82" s="48">
        <v>0</v>
      </c>
      <c r="I82" s="48">
        <v>2</v>
      </c>
      <c r="J82" s="48">
        <f t="shared" si="25"/>
        <v>2</v>
      </c>
      <c r="K82" s="48">
        <v>2</v>
      </c>
      <c r="L82" s="48">
        <v>2</v>
      </c>
      <c r="M82" s="48">
        <f t="shared" si="26"/>
        <v>4</v>
      </c>
      <c r="N82" s="48">
        <f t="shared" si="23"/>
        <v>2</v>
      </c>
      <c r="O82" s="48">
        <f t="shared" si="24"/>
        <v>4</v>
      </c>
      <c r="P82" s="116">
        <f t="shared" si="27"/>
        <v>6</v>
      </c>
    </row>
    <row r="83" spans="1:16" ht="12.75">
      <c r="A83" s="38" t="s">
        <v>62</v>
      </c>
      <c r="B83" s="39" t="s">
        <v>53</v>
      </c>
      <c r="C83" s="340" t="s">
        <v>21</v>
      </c>
      <c r="D83" s="52"/>
      <c r="E83" s="225">
        <v>0</v>
      </c>
      <c r="F83" s="48">
        <v>1</v>
      </c>
      <c r="G83" s="48">
        <f t="shared" si="28"/>
        <v>1</v>
      </c>
      <c r="H83" s="48">
        <v>0</v>
      </c>
      <c r="I83" s="48">
        <v>1</v>
      </c>
      <c r="J83" s="48">
        <f t="shared" si="25"/>
        <v>1</v>
      </c>
      <c r="K83" s="48">
        <v>4</v>
      </c>
      <c r="L83" s="48">
        <v>1</v>
      </c>
      <c r="M83" s="48">
        <f t="shared" si="26"/>
        <v>5</v>
      </c>
      <c r="N83" s="48">
        <f t="shared" si="23"/>
        <v>4</v>
      </c>
      <c r="O83" s="48">
        <f t="shared" si="24"/>
        <v>2</v>
      </c>
      <c r="P83" s="49">
        <f t="shared" si="27"/>
        <v>6</v>
      </c>
    </row>
    <row r="84" spans="1:17" ht="12.75">
      <c r="A84" s="42" t="s">
        <v>242</v>
      </c>
      <c r="B84" s="39" t="s">
        <v>53</v>
      </c>
      <c r="C84" s="340" t="s">
        <v>21</v>
      </c>
      <c r="D84" s="52"/>
      <c r="E84" s="225">
        <v>2</v>
      </c>
      <c r="F84" s="48">
        <v>0</v>
      </c>
      <c r="G84" s="48">
        <f t="shared" si="28"/>
        <v>2</v>
      </c>
      <c r="H84" s="48">
        <v>2</v>
      </c>
      <c r="I84" s="48">
        <v>0</v>
      </c>
      <c r="J84" s="48">
        <f>SUM(H84:I84)</f>
        <v>2</v>
      </c>
      <c r="K84" s="48">
        <v>2</v>
      </c>
      <c r="L84" s="48">
        <v>2</v>
      </c>
      <c r="M84" s="48">
        <f t="shared" si="26"/>
        <v>4</v>
      </c>
      <c r="N84" s="48">
        <f t="shared" si="23"/>
        <v>4</v>
      </c>
      <c r="O84" s="48">
        <f t="shared" si="24"/>
        <v>2</v>
      </c>
      <c r="P84" s="49">
        <f t="shared" si="27"/>
        <v>6</v>
      </c>
      <c r="Q84" s="428"/>
    </row>
    <row r="85" spans="1:17" ht="12.75">
      <c r="A85" s="38" t="s">
        <v>64</v>
      </c>
      <c r="B85" s="39" t="s">
        <v>53</v>
      </c>
      <c r="C85" s="340" t="s">
        <v>21</v>
      </c>
      <c r="D85" s="52"/>
      <c r="E85" s="225">
        <v>3</v>
      </c>
      <c r="F85" s="48">
        <v>2</v>
      </c>
      <c r="G85" s="48">
        <f t="shared" si="28"/>
        <v>5</v>
      </c>
      <c r="H85" s="48">
        <v>3</v>
      </c>
      <c r="I85" s="48">
        <v>2</v>
      </c>
      <c r="J85" s="48">
        <f t="shared" si="25"/>
        <v>5</v>
      </c>
      <c r="K85" s="48">
        <v>3</v>
      </c>
      <c r="L85" s="48">
        <v>2</v>
      </c>
      <c r="M85" s="48">
        <f t="shared" si="26"/>
        <v>5</v>
      </c>
      <c r="N85" s="48">
        <f t="shared" si="23"/>
        <v>6</v>
      </c>
      <c r="O85" s="48">
        <f t="shared" si="24"/>
        <v>4</v>
      </c>
      <c r="P85" s="49">
        <f>SUM(N85:O85)</f>
        <v>10</v>
      </c>
      <c r="Q85" s="428"/>
    </row>
    <row r="86" spans="1:16" ht="25.5">
      <c r="A86" s="38" t="s">
        <v>65</v>
      </c>
      <c r="B86" s="39" t="s">
        <v>55</v>
      </c>
      <c r="C86" s="340" t="s">
        <v>21</v>
      </c>
      <c r="D86" s="52"/>
      <c r="E86" s="225">
        <v>0</v>
      </c>
      <c r="F86" s="48">
        <v>0</v>
      </c>
      <c r="G86" s="48">
        <f t="shared" si="28"/>
        <v>0</v>
      </c>
      <c r="H86" s="48">
        <v>0</v>
      </c>
      <c r="I86" s="48">
        <v>0</v>
      </c>
      <c r="J86" s="48">
        <f>SUM(H86:I86)</f>
        <v>0</v>
      </c>
      <c r="K86" s="48">
        <v>0</v>
      </c>
      <c r="L86" s="48">
        <v>0</v>
      </c>
      <c r="M86" s="48">
        <f t="shared" si="26"/>
        <v>0</v>
      </c>
      <c r="N86" s="48">
        <f t="shared" si="23"/>
        <v>0</v>
      </c>
      <c r="O86" s="48">
        <f t="shared" si="24"/>
        <v>0</v>
      </c>
      <c r="P86" s="49">
        <f t="shared" si="27"/>
        <v>0</v>
      </c>
    </row>
    <row r="87" spans="1:17" ht="13.5" thickBot="1">
      <c r="A87" s="29" t="s">
        <v>66</v>
      </c>
      <c r="B87" s="21" t="s">
        <v>53</v>
      </c>
      <c r="C87" s="357" t="s">
        <v>21</v>
      </c>
      <c r="D87" s="12"/>
      <c r="E87" s="358">
        <v>3</v>
      </c>
      <c r="F87" s="126">
        <v>0</v>
      </c>
      <c r="G87" s="45">
        <f t="shared" si="28"/>
        <v>3</v>
      </c>
      <c r="H87" s="126">
        <v>3</v>
      </c>
      <c r="I87" s="126">
        <v>0</v>
      </c>
      <c r="J87" s="45">
        <f>SUM(H87:I87)</f>
        <v>3</v>
      </c>
      <c r="K87" s="126">
        <v>3</v>
      </c>
      <c r="L87" s="126">
        <v>0</v>
      </c>
      <c r="M87" s="126">
        <f t="shared" si="26"/>
        <v>3</v>
      </c>
      <c r="N87" s="48">
        <f t="shared" si="23"/>
        <v>6</v>
      </c>
      <c r="O87" s="48">
        <f>I87+L87</f>
        <v>0</v>
      </c>
      <c r="P87" s="119">
        <f t="shared" si="27"/>
        <v>6</v>
      </c>
      <c r="Q87" s="428"/>
    </row>
    <row r="88" spans="1:16" ht="13.5" thickBot="1">
      <c r="A88" s="571" t="s">
        <v>34</v>
      </c>
      <c r="B88" s="571"/>
      <c r="C88" s="571"/>
      <c r="D88" s="572"/>
      <c r="E88" s="370">
        <f>SUM(E77:E87)</f>
        <v>17</v>
      </c>
      <c r="F88" s="370">
        <f aca="true" t="shared" si="29" ref="F88:P88">SUM(F77:F87)</f>
        <v>8</v>
      </c>
      <c r="G88" s="370">
        <f t="shared" si="29"/>
        <v>25</v>
      </c>
      <c r="H88" s="370">
        <f t="shared" si="29"/>
        <v>17</v>
      </c>
      <c r="I88" s="370">
        <f t="shared" si="29"/>
        <v>8</v>
      </c>
      <c r="J88" s="370">
        <f t="shared" si="29"/>
        <v>25</v>
      </c>
      <c r="K88" s="370">
        <f t="shared" si="29"/>
        <v>21</v>
      </c>
      <c r="L88" s="370">
        <f t="shared" si="29"/>
        <v>13</v>
      </c>
      <c r="M88" s="370">
        <f t="shared" si="29"/>
        <v>34</v>
      </c>
      <c r="N88" s="370">
        <f t="shared" si="29"/>
        <v>38</v>
      </c>
      <c r="O88" s="370">
        <f t="shared" si="29"/>
        <v>21</v>
      </c>
      <c r="P88" s="370">
        <f t="shared" si="29"/>
        <v>59</v>
      </c>
    </row>
    <row r="89" spans="1:16" ht="12.75">
      <c r="A89" s="74"/>
      <c r="B89" s="74"/>
      <c r="C89" s="74"/>
      <c r="D89" s="74"/>
      <c r="E89" s="529"/>
      <c r="F89" s="529"/>
      <c r="G89" s="529"/>
      <c r="H89" s="529"/>
      <c r="I89" s="529"/>
      <c r="J89" s="529"/>
      <c r="K89" s="529"/>
      <c r="L89" s="529"/>
      <c r="M89" s="529"/>
      <c r="N89" s="529"/>
      <c r="O89" s="529"/>
      <c r="P89" s="529"/>
    </row>
    <row r="90" spans="1:16" ht="13.5" thickBot="1">
      <c r="A90" s="74"/>
      <c r="B90" s="74"/>
      <c r="C90" s="74"/>
      <c r="D90" s="74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</row>
    <row r="91" spans="1:16" ht="13.5" thickBot="1">
      <c r="A91" s="174" t="s">
        <v>35</v>
      </c>
      <c r="B91" s="175" t="s">
        <v>51</v>
      </c>
      <c r="C91" s="176" t="s">
        <v>9</v>
      </c>
      <c r="D91" s="563"/>
      <c r="E91" s="178" t="s">
        <v>15</v>
      </c>
      <c r="F91" s="178" t="s">
        <v>16</v>
      </c>
      <c r="G91" s="178" t="s">
        <v>17</v>
      </c>
      <c r="H91" s="178" t="s">
        <v>15</v>
      </c>
      <c r="I91" s="178" t="s">
        <v>16</v>
      </c>
      <c r="J91" s="178" t="s">
        <v>17</v>
      </c>
      <c r="K91" s="178" t="s">
        <v>15</v>
      </c>
      <c r="L91" s="178" t="s">
        <v>16</v>
      </c>
      <c r="M91" s="178" t="s">
        <v>17</v>
      </c>
      <c r="N91" s="178" t="s">
        <v>15</v>
      </c>
      <c r="O91" s="178" t="s">
        <v>16</v>
      </c>
      <c r="P91" s="178" t="s">
        <v>17</v>
      </c>
    </row>
    <row r="92" spans="1:16" ht="12.75">
      <c r="A92" s="254" t="s">
        <v>188</v>
      </c>
      <c r="B92" s="254" t="s">
        <v>53</v>
      </c>
      <c r="C92" s="255" t="s">
        <v>21</v>
      </c>
      <c r="D92" s="11"/>
      <c r="E92" s="45">
        <v>6</v>
      </c>
      <c r="F92" s="45">
        <v>19</v>
      </c>
      <c r="G92" s="45">
        <f>SUM(E92:F92)</f>
        <v>25</v>
      </c>
      <c r="H92" s="45">
        <v>6</v>
      </c>
      <c r="I92" s="45">
        <v>19</v>
      </c>
      <c r="J92" s="45">
        <f>SUM(H92:I92)</f>
        <v>25</v>
      </c>
      <c r="K92" s="46">
        <v>5</v>
      </c>
      <c r="L92" s="46">
        <v>4</v>
      </c>
      <c r="M92" s="45">
        <f>SUM(K92:L92)</f>
        <v>9</v>
      </c>
      <c r="N92" s="46">
        <f>SUM(H92,K92)</f>
        <v>11</v>
      </c>
      <c r="O92" s="46">
        <f>SUM(I92,L92)</f>
        <v>23</v>
      </c>
      <c r="P92" s="45">
        <f>SUM(N92:O92)</f>
        <v>34</v>
      </c>
    </row>
    <row r="93" spans="1:53" s="8" customFormat="1" ht="26.25" customHeight="1" thickBot="1">
      <c r="A93" s="561" t="s">
        <v>231</v>
      </c>
      <c r="B93" s="561" t="s">
        <v>55</v>
      </c>
      <c r="C93" s="562" t="s">
        <v>21</v>
      </c>
      <c r="D93" s="117"/>
      <c r="E93" s="134">
        <v>5</v>
      </c>
      <c r="F93" s="134">
        <v>3</v>
      </c>
      <c r="G93" s="118">
        <f>SUM(E93:F93)</f>
        <v>8</v>
      </c>
      <c r="H93" s="66">
        <v>4</v>
      </c>
      <c r="I93" s="66">
        <v>2</v>
      </c>
      <c r="J93" s="118">
        <f>SUM(H93:I93)</f>
        <v>6</v>
      </c>
      <c r="K93" s="66">
        <v>4</v>
      </c>
      <c r="L93" s="66">
        <v>5</v>
      </c>
      <c r="M93" s="118">
        <f>SUM(K93:L93)</f>
        <v>9</v>
      </c>
      <c r="N93" s="66">
        <f>SUM(H93,K93)</f>
        <v>8</v>
      </c>
      <c r="O93" s="66">
        <f>SUM(I93,L93)</f>
        <v>7</v>
      </c>
      <c r="P93" s="118">
        <f>SUM(N93:O93)</f>
        <v>15</v>
      </c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</row>
    <row r="94" spans="1:16" ht="13.5" thickBot="1">
      <c r="A94" s="579" t="s">
        <v>34</v>
      </c>
      <c r="B94" s="580"/>
      <c r="C94" s="580"/>
      <c r="D94" s="580"/>
      <c r="E94" s="47">
        <f aca="true" t="shared" si="30" ref="E94:P94">SUM(E92:E93)</f>
        <v>11</v>
      </c>
      <c r="F94" s="47">
        <f t="shared" si="30"/>
        <v>22</v>
      </c>
      <c r="G94" s="47">
        <f t="shared" si="30"/>
        <v>33</v>
      </c>
      <c r="H94" s="47">
        <f t="shared" si="30"/>
        <v>10</v>
      </c>
      <c r="I94" s="47">
        <f t="shared" si="30"/>
        <v>21</v>
      </c>
      <c r="J94" s="47">
        <f t="shared" si="30"/>
        <v>31</v>
      </c>
      <c r="K94" s="47">
        <f t="shared" si="30"/>
        <v>9</v>
      </c>
      <c r="L94" s="47">
        <f t="shared" si="30"/>
        <v>9</v>
      </c>
      <c r="M94" s="47">
        <f t="shared" si="30"/>
        <v>18</v>
      </c>
      <c r="N94" s="47">
        <f t="shared" si="30"/>
        <v>19</v>
      </c>
      <c r="O94" s="47">
        <f t="shared" si="30"/>
        <v>30</v>
      </c>
      <c r="P94" s="47">
        <f t="shared" si="30"/>
        <v>49</v>
      </c>
    </row>
    <row r="95" spans="1:16" ht="13.5" thickBot="1">
      <c r="A95" s="581" t="s">
        <v>49</v>
      </c>
      <c r="B95" s="582"/>
      <c r="C95" s="582"/>
      <c r="D95" s="583"/>
      <c r="E95" s="564">
        <f>SUM(E73,E88,E94)</f>
        <v>438</v>
      </c>
      <c r="F95" s="564">
        <f aca="true" t="shared" si="31" ref="F95:P95">SUM(F73,F88,F94)</f>
        <v>459</v>
      </c>
      <c r="G95" s="564">
        <f t="shared" si="31"/>
        <v>897</v>
      </c>
      <c r="H95" s="564">
        <f t="shared" si="31"/>
        <v>188</v>
      </c>
      <c r="I95" s="564">
        <f t="shared" si="31"/>
        <v>165</v>
      </c>
      <c r="J95" s="564">
        <f t="shared" si="31"/>
        <v>353</v>
      </c>
      <c r="K95" s="564">
        <f t="shared" si="31"/>
        <v>1236</v>
      </c>
      <c r="L95" s="564">
        <f t="shared" si="31"/>
        <v>1132</v>
      </c>
      <c r="M95" s="564">
        <f t="shared" si="31"/>
        <v>2368</v>
      </c>
      <c r="N95" s="564">
        <f t="shared" si="31"/>
        <v>1424</v>
      </c>
      <c r="O95" s="564">
        <f t="shared" si="31"/>
        <v>1297</v>
      </c>
      <c r="P95" s="564">
        <f t="shared" si="31"/>
        <v>2721</v>
      </c>
    </row>
    <row r="96" ht="15">
      <c r="A96" s="91"/>
    </row>
    <row r="97" spans="1:16" ht="13.5" thickBot="1">
      <c r="A97" s="69"/>
      <c r="B97" s="69"/>
      <c r="C97" s="69"/>
      <c r="D97" s="69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</row>
    <row r="98" spans="1:16" ht="13.5" thickBot="1">
      <c r="A98" s="586" t="s">
        <v>68</v>
      </c>
      <c r="B98" s="586"/>
      <c r="C98" s="586"/>
      <c r="D98" s="586"/>
      <c r="E98" s="586"/>
      <c r="F98" s="586"/>
      <c r="G98" s="586"/>
      <c r="H98" s="623" t="s">
        <v>6</v>
      </c>
      <c r="I98" s="623"/>
      <c r="J98" s="623"/>
      <c r="K98" s="623"/>
      <c r="L98" s="623"/>
      <c r="M98" s="623"/>
      <c r="N98" s="623"/>
      <c r="O98" s="623"/>
      <c r="P98" s="623"/>
    </row>
    <row r="99" spans="1:16" ht="13.5" thickBot="1">
      <c r="A99" s="347" t="s">
        <v>7</v>
      </c>
      <c r="B99" s="555" t="s">
        <v>51</v>
      </c>
      <c r="C99" s="347" t="s">
        <v>9</v>
      </c>
      <c r="D99" s="309"/>
      <c r="E99" s="620" t="s">
        <v>10</v>
      </c>
      <c r="F99" s="620"/>
      <c r="G99" s="620"/>
      <c r="H99" s="621" t="s">
        <v>11</v>
      </c>
      <c r="I99" s="620"/>
      <c r="J99" s="620"/>
      <c r="K99" s="620" t="s">
        <v>12</v>
      </c>
      <c r="L99" s="620"/>
      <c r="M99" s="620"/>
      <c r="N99" s="620" t="s">
        <v>13</v>
      </c>
      <c r="O99" s="620"/>
      <c r="P99" s="620"/>
    </row>
    <row r="100" spans="1:16" ht="13.5" thickBot="1">
      <c r="A100" s="347" t="s">
        <v>14</v>
      </c>
      <c r="B100" s="310"/>
      <c r="C100" s="310"/>
      <c r="D100" s="309"/>
      <c r="E100" s="311" t="s">
        <v>15</v>
      </c>
      <c r="F100" s="311" t="s">
        <v>16</v>
      </c>
      <c r="G100" s="311" t="s">
        <v>17</v>
      </c>
      <c r="H100" s="311" t="s">
        <v>15</v>
      </c>
      <c r="I100" s="311" t="s">
        <v>16</v>
      </c>
      <c r="J100" s="311" t="s">
        <v>17</v>
      </c>
      <c r="K100" s="311" t="s">
        <v>15</v>
      </c>
      <c r="L100" s="311" t="s">
        <v>16</v>
      </c>
      <c r="M100" s="311" t="s">
        <v>17</v>
      </c>
      <c r="N100" s="311" t="s">
        <v>15</v>
      </c>
      <c r="O100" s="311" t="s">
        <v>16</v>
      </c>
      <c r="P100" s="311" t="s">
        <v>17</v>
      </c>
    </row>
    <row r="101" spans="1:16" ht="12.75">
      <c r="A101" s="13" t="s">
        <v>25</v>
      </c>
      <c r="B101" s="122" t="s">
        <v>69</v>
      </c>
      <c r="C101" s="123" t="s">
        <v>70</v>
      </c>
      <c r="D101" s="222"/>
      <c r="E101" s="223">
        <v>15</v>
      </c>
      <c r="F101" s="124">
        <v>21</v>
      </c>
      <c r="G101" s="426">
        <f aca="true" t="shared" si="32" ref="G101:G110">SUM(E101:F101)</f>
        <v>36</v>
      </c>
      <c r="H101" s="124">
        <v>15</v>
      </c>
      <c r="I101" s="124">
        <v>23</v>
      </c>
      <c r="J101" s="426">
        <f>SUM(H101:I101)</f>
        <v>38</v>
      </c>
      <c r="K101" s="124">
        <v>57</v>
      </c>
      <c r="L101" s="124">
        <v>86</v>
      </c>
      <c r="M101" s="124">
        <f aca="true" t="shared" si="33" ref="M101:M110">SUM(K101:L101)</f>
        <v>143</v>
      </c>
      <c r="N101" s="426">
        <f>SUM(H101,K101)</f>
        <v>72</v>
      </c>
      <c r="O101" s="426">
        <f>SUM(I101,L101)</f>
        <v>109</v>
      </c>
      <c r="P101" s="429">
        <f>SUM(N101:O101)</f>
        <v>181</v>
      </c>
    </row>
    <row r="102" spans="1:16" ht="25.5">
      <c r="A102" s="14" t="s">
        <v>71</v>
      </c>
      <c r="B102" s="43" t="s">
        <v>171</v>
      </c>
      <c r="C102" s="9" t="s">
        <v>70</v>
      </c>
      <c r="D102" s="52"/>
      <c r="E102" s="225">
        <v>4</v>
      </c>
      <c r="F102" s="48">
        <v>3</v>
      </c>
      <c r="G102" s="48">
        <f>SUM(E102:F102)</f>
        <v>7</v>
      </c>
      <c r="H102" s="48">
        <v>8</v>
      </c>
      <c r="I102" s="48">
        <v>5</v>
      </c>
      <c r="J102" s="48">
        <f aca="true" t="shared" si="34" ref="J102:J110">SUM(H102:I102)</f>
        <v>13</v>
      </c>
      <c r="K102" s="48">
        <v>15</v>
      </c>
      <c r="L102" s="48">
        <v>19</v>
      </c>
      <c r="M102" s="45">
        <f t="shared" si="33"/>
        <v>34</v>
      </c>
      <c r="N102" s="48">
        <f aca="true" t="shared" si="35" ref="N102:N110">SUM(H102,K102)</f>
        <v>23</v>
      </c>
      <c r="O102" s="48">
        <f aca="true" t="shared" si="36" ref="O102:O110">SUM(I102,L102)</f>
        <v>24</v>
      </c>
      <c r="P102" s="49">
        <f>SUM(N102:O102)</f>
        <v>47</v>
      </c>
    </row>
    <row r="103" spans="1:16" ht="12.75">
      <c r="A103" s="14" t="s">
        <v>72</v>
      </c>
      <c r="B103" s="39" t="s">
        <v>73</v>
      </c>
      <c r="C103" s="10" t="s">
        <v>70</v>
      </c>
      <c r="D103" s="52"/>
      <c r="E103" s="225">
        <v>124</v>
      </c>
      <c r="F103" s="48">
        <v>140</v>
      </c>
      <c r="G103" s="48">
        <f t="shared" si="32"/>
        <v>264</v>
      </c>
      <c r="H103" s="48">
        <v>62</v>
      </c>
      <c r="I103" s="48">
        <v>90</v>
      </c>
      <c r="J103" s="48">
        <f t="shared" si="34"/>
        <v>152</v>
      </c>
      <c r="K103" s="48">
        <v>504</v>
      </c>
      <c r="L103" s="48">
        <v>567</v>
      </c>
      <c r="M103" s="45">
        <f t="shared" si="33"/>
        <v>1071</v>
      </c>
      <c r="N103" s="48">
        <f t="shared" si="35"/>
        <v>566</v>
      </c>
      <c r="O103" s="48">
        <f t="shared" si="36"/>
        <v>657</v>
      </c>
      <c r="P103" s="49">
        <f aca="true" t="shared" si="37" ref="P103:P109">SUM(N103:O103)</f>
        <v>1223</v>
      </c>
    </row>
    <row r="104" spans="1:17" ht="25.5">
      <c r="A104" s="15" t="s">
        <v>234</v>
      </c>
      <c r="B104" s="21" t="s">
        <v>74</v>
      </c>
      <c r="C104" s="9" t="s">
        <v>70</v>
      </c>
      <c r="D104" s="12"/>
      <c r="E104" s="225">
        <v>0</v>
      </c>
      <c r="F104" s="48">
        <v>0</v>
      </c>
      <c r="G104" s="48">
        <f t="shared" si="32"/>
        <v>0</v>
      </c>
      <c r="H104" s="48">
        <v>0</v>
      </c>
      <c r="I104" s="48">
        <v>0</v>
      </c>
      <c r="J104" s="48">
        <f>SUM(H104:I104)</f>
        <v>0</v>
      </c>
      <c r="K104" s="48">
        <v>0</v>
      </c>
      <c r="L104" s="48">
        <v>1</v>
      </c>
      <c r="M104" s="45">
        <f t="shared" si="33"/>
        <v>1</v>
      </c>
      <c r="N104" s="48">
        <f t="shared" si="35"/>
        <v>0</v>
      </c>
      <c r="O104" s="48">
        <f t="shared" si="36"/>
        <v>1</v>
      </c>
      <c r="P104" s="49">
        <f>SUM(N104:O104)</f>
        <v>1</v>
      </c>
      <c r="Q104" s="303">
        <f>SUM(P104:P110)</f>
        <v>605</v>
      </c>
    </row>
    <row r="105" spans="1:53" s="8" customFormat="1" ht="12.75">
      <c r="A105" s="15" t="s">
        <v>75</v>
      </c>
      <c r="B105" s="21" t="s">
        <v>74</v>
      </c>
      <c r="C105" s="9" t="s">
        <v>70</v>
      </c>
      <c r="D105" s="12"/>
      <c r="E105" s="225">
        <v>5</v>
      </c>
      <c r="F105" s="48">
        <v>10</v>
      </c>
      <c r="G105" s="48">
        <f t="shared" si="32"/>
        <v>15</v>
      </c>
      <c r="H105" s="48">
        <v>5</v>
      </c>
      <c r="I105" s="48">
        <v>9</v>
      </c>
      <c r="J105" s="48">
        <f t="shared" si="34"/>
        <v>14</v>
      </c>
      <c r="K105" s="48">
        <v>33</v>
      </c>
      <c r="L105" s="48">
        <v>18</v>
      </c>
      <c r="M105" s="45">
        <f t="shared" si="33"/>
        <v>51</v>
      </c>
      <c r="N105" s="48">
        <f t="shared" si="35"/>
        <v>38</v>
      </c>
      <c r="O105" s="48">
        <f t="shared" si="36"/>
        <v>27</v>
      </c>
      <c r="P105" s="49">
        <f t="shared" si="37"/>
        <v>65</v>
      </c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</row>
    <row r="106" spans="1:53" s="8" customFormat="1" ht="12.75">
      <c r="A106" s="15" t="s">
        <v>190</v>
      </c>
      <c r="B106" s="21" t="s">
        <v>74</v>
      </c>
      <c r="C106" s="9" t="s">
        <v>70</v>
      </c>
      <c r="D106" s="12"/>
      <c r="E106" s="225">
        <v>0</v>
      </c>
      <c r="F106" s="48">
        <v>0</v>
      </c>
      <c r="G106" s="48">
        <f>SUM(E106:F106)</f>
        <v>0</v>
      </c>
      <c r="H106" s="48">
        <v>0</v>
      </c>
      <c r="I106" s="48">
        <v>0</v>
      </c>
      <c r="J106" s="48">
        <f t="shared" si="34"/>
        <v>0</v>
      </c>
      <c r="K106" s="48">
        <v>1</v>
      </c>
      <c r="L106" s="48">
        <v>0</v>
      </c>
      <c r="M106" s="45">
        <f t="shared" si="33"/>
        <v>1</v>
      </c>
      <c r="N106" s="48">
        <f t="shared" si="35"/>
        <v>1</v>
      </c>
      <c r="O106" s="48">
        <f t="shared" si="36"/>
        <v>0</v>
      </c>
      <c r="P106" s="49">
        <f t="shared" si="37"/>
        <v>1</v>
      </c>
      <c r="Q106" s="430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</row>
    <row r="107" spans="1:53" s="8" customFormat="1" ht="12.75">
      <c r="A107" s="14" t="s">
        <v>76</v>
      </c>
      <c r="B107" s="39" t="s">
        <v>74</v>
      </c>
      <c r="C107" s="10" t="s">
        <v>70</v>
      </c>
      <c r="D107" s="12"/>
      <c r="E107" s="225">
        <v>43</v>
      </c>
      <c r="F107" s="48">
        <v>26</v>
      </c>
      <c r="G107" s="48">
        <f t="shared" si="32"/>
        <v>69</v>
      </c>
      <c r="H107" s="48">
        <v>39</v>
      </c>
      <c r="I107" s="48">
        <v>26</v>
      </c>
      <c r="J107" s="48">
        <f t="shared" si="34"/>
        <v>65</v>
      </c>
      <c r="K107" s="48">
        <v>131</v>
      </c>
      <c r="L107" s="48">
        <v>117</v>
      </c>
      <c r="M107" s="45">
        <f t="shared" si="33"/>
        <v>248</v>
      </c>
      <c r="N107" s="48">
        <f t="shared" si="35"/>
        <v>170</v>
      </c>
      <c r="O107" s="48">
        <f t="shared" si="36"/>
        <v>143</v>
      </c>
      <c r="P107" s="49">
        <f t="shared" si="37"/>
        <v>313</v>
      </c>
      <c r="Q107" s="430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</row>
    <row r="108" spans="1:53" s="422" customFormat="1" ht="12.75">
      <c r="A108" s="36" t="s">
        <v>77</v>
      </c>
      <c r="B108" s="41" t="s">
        <v>74</v>
      </c>
      <c r="C108" s="9" t="s">
        <v>70</v>
      </c>
      <c r="D108" s="101"/>
      <c r="E108" s="131">
        <v>23</v>
      </c>
      <c r="F108" s="45">
        <v>9</v>
      </c>
      <c r="G108" s="48">
        <f t="shared" si="32"/>
        <v>32</v>
      </c>
      <c r="H108" s="45">
        <v>20</v>
      </c>
      <c r="I108" s="45">
        <v>8</v>
      </c>
      <c r="J108" s="48">
        <f>SUM(H108:I108)</f>
        <v>28</v>
      </c>
      <c r="K108" s="45">
        <v>34</v>
      </c>
      <c r="L108" s="45">
        <v>17</v>
      </c>
      <c r="M108" s="45">
        <f t="shared" si="33"/>
        <v>51</v>
      </c>
      <c r="N108" s="48">
        <f t="shared" si="35"/>
        <v>54</v>
      </c>
      <c r="O108" s="48">
        <f t="shared" si="36"/>
        <v>25</v>
      </c>
      <c r="P108" s="49">
        <f t="shared" si="37"/>
        <v>79</v>
      </c>
      <c r="Q108" s="43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  <c r="AJ108" s="421"/>
      <c r="AK108" s="421"/>
      <c r="AL108" s="421"/>
      <c r="AM108" s="421"/>
      <c r="AN108" s="421"/>
      <c r="AO108" s="421"/>
      <c r="AP108" s="421"/>
      <c r="AQ108" s="421"/>
      <c r="AR108" s="421"/>
      <c r="AS108" s="421"/>
      <c r="AT108" s="421"/>
      <c r="AU108" s="421"/>
      <c r="AV108" s="421"/>
      <c r="AW108" s="421"/>
      <c r="AX108" s="421"/>
      <c r="AY108" s="421"/>
      <c r="AZ108" s="421"/>
      <c r="BA108" s="421"/>
    </row>
    <row r="109" spans="1:17" ht="12.75">
      <c r="A109" s="15" t="s">
        <v>189</v>
      </c>
      <c r="B109" s="21" t="s">
        <v>74</v>
      </c>
      <c r="C109" s="9" t="s">
        <v>70</v>
      </c>
      <c r="D109" s="12"/>
      <c r="E109" s="225">
        <v>0</v>
      </c>
      <c r="F109" s="48">
        <v>0</v>
      </c>
      <c r="G109" s="48">
        <f t="shared" si="32"/>
        <v>0</v>
      </c>
      <c r="H109" s="48">
        <v>0</v>
      </c>
      <c r="I109" s="48">
        <v>0</v>
      </c>
      <c r="J109" s="48">
        <f t="shared" si="34"/>
        <v>0</v>
      </c>
      <c r="K109" s="48">
        <v>1</v>
      </c>
      <c r="L109" s="48">
        <v>1</v>
      </c>
      <c r="M109" s="45">
        <f t="shared" si="33"/>
        <v>2</v>
      </c>
      <c r="N109" s="48">
        <f t="shared" si="35"/>
        <v>1</v>
      </c>
      <c r="O109" s="48">
        <f t="shared" si="36"/>
        <v>1</v>
      </c>
      <c r="P109" s="49">
        <f t="shared" si="37"/>
        <v>2</v>
      </c>
      <c r="Q109" s="428"/>
    </row>
    <row r="110" spans="1:17" ht="13.5" thickBot="1">
      <c r="A110" s="15" t="s">
        <v>78</v>
      </c>
      <c r="B110" s="21" t="s">
        <v>74</v>
      </c>
      <c r="C110" s="125" t="s">
        <v>70</v>
      </c>
      <c r="D110" s="12"/>
      <c r="E110" s="358">
        <v>16</v>
      </c>
      <c r="F110" s="118">
        <v>16</v>
      </c>
      <c r="G110" s="45">
        <f t="shared" si="32"/>
        <v>32</v>
      </c>
      <c r="H110" s="118">
        <v>16</v>
      </c>
      <c r="I110" s="118">
        <v>16</v>
      </c>
      <c r="J110" s="45">
        <f t="shared" si="34"/>
        <v>32</v>
      </c>
      <c r="K110" s="118">
        <v>46</v>
      </c>
      <c r="L110" s="118">
        <v>66</v>
      </c>
      <c r="M110" s="45">
        <f t="shared" si="33"/>
        <v>112</v>
      </c>
      <c r="N110" s="45">
        <f t="shared" si="35"/>
        <v>62</v>
      </c>
      <c r="O110" s="45">
        <f t="shared" si="36"/>
        <v>82</v>
      </c>
      <c r="P110" s="119">
        <f>SUM(N110:O110)</f>
        <v>144</v>
      </c>
      <c r="Q110" s="428"/>
    </row>
    <row r="111" spans="1:17" ht="13.5" thickBot="1">
      <c r="A111" s="571" t="s">
        <v>34</v>
      </c>
      <c r="B111" s="571"/>
      <c r="C111" s="571"/>
      <c r="D111" s="572"/>
      <c r="E111" s="346">
        <f>SUM(E101:E110)</f>
        <v>230</v>
      </c>
      <c r="F111" s="346">
        <f aca="true" t="shared" si="38" ref="F111:P111">SUM(F101:F110)</f>
        <v>225</v>
      </c>
      <c r="G111" s="346">
        <f t="shared" si="38"/>
        <v>455</v>
      </c>
      <c r="H111" s="346">
        <f t="shared" si="38"/>
        <v>165</v>
      </c>
      <c r="I111" s="346">
        <f t="shared" si="38"/>
        <v>177</v>
      </c>
      <c r="J111" s="346">
        <f t="shared" si="38"/>
        <v>342</v>
      </c>
      <c r="K111" s="346">
        <f t="shared" si="38"/>
        <v>822</v>
      </c>
      <c r="L111" s="346">
        <f t="shared" si="38"/>
        <v>892</v>
      </c>
      <c r="M111" s="346">
        <f t="shared" si="38"/>
        <v>1714</v>
      </c>
      <c r="N111" s="346">
        <f t="shared" si="38"/>
        <v>987</v>
      </c>
      <c r="O111" s="346">
        <f t="shared" si="38"/>
        <v>1069</v>
      </c>
      <c r="P111" s="346">
        <f t="shared" si="38"/>
        <v>2056</v>
      </c>
      <c r="Q111" s="428"/>
    </row>
    <row r="112" spans="1:53" s="8" customFormat="1" ht="12.75">
      <c r="A112" s="74"/>
      <c r="B112" s="74"/>
      <c r="C112" s="74"/>
      <c r="D112" s="7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430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</row>
    <row r="113" spans="1:17" ht="13.5" thickBot="1">
      <c r="A113" s="76"/>
      <c r="B113" s="76"/>
      <c r="C113" s="76"/>
      <c r="D113" s="76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428"/>
    </row>
    <row r="114" spans="1:16" ht="13.5" thickBot="1">
      <c r="A114" s="174" t="s">
        <v>45</v>
      </c>
      <c r="B114" s="175" t="s">
        <v>51</v>
      </c>
      <c r="C114" s="176" t="s">
        <v>9</v>
      </c>
      <c r="D114" s="209"/>
      <c r="E114" s="178" t="s">
        <v>15</v>
      </c>
      <c r="F114" s="178" t="s">
        <v>16</v>
      </c>
      <c r="G114" s="178" t="s">
        <v>17</v>
      </c>
      <c r="H114" s="178" t="s">
        <v>15</v>
      </c>
      <c r="I114" s="178" t="s">
        <v>16</v>
      </c>
      <c r="J114" s="178" t="s">
        <v>17</v>
      </c>
      <c r="K114" s="178" t="s">
        <v>15</v>
      </c>
      <c r="L114" s="178" t="s">
        <v>16</v>
      </c>
      <c r="M114" s="178" t="s">
        <v>17</v>
      </c>
      <c r="N114" s="178" t="s">
        <v>15</v>
      </c>
      <c r="O114" s="178" t="s">
        <v>16</v>
      </c>
      <c r="P114" s="178" t="s">
        <v>17</v>
      </c>
    </row>
    <row r="115" spans="1:16" ht="23.25" thickBot="1">
      <c r="A115" s="256" t="s">
        <v>204</v>
      </c>
      <c r="B115" s="41" t="s">
        <v>73</v>
      </c>
      <c r="C115" s="9" t="s">
        <v>70</v>
      </c>
      <c r="D115" s="227"/>
      <c r="E115" s="257">
        <v>0</v>
      </c>
      <c r="F115" s="258">
        <v>0</v>
      </c>
      <c r="G115" s="258">
        <f>SUM(E115:F115)</f>
        <v>0</v>
      </c>
      <c r="H115" s="258">
        <v>0</v>
      </c>
      <c r="I115" s="258">
        <v>0</v>
      </c>
      <c r="J115" s="259">
        <f>SUM(H115:I115)</f>
        <v>0</v>
      </c>
      <c r="K115" s="260">
        <v>12</v>
      </c>
      <c r="L115" s="260">
        <v>13</v>
      </c>
      <c r="M115" s="260">
        <f>SUM(K115:L115)</f>
        <v>25</v>
      </c>
      <c r="N115" s="261">
        <f>SUM(H115,K115)</f>
        <v>12</v>
      </c>
      <c r="O115" s="261">
        <f>SUM(I115,L115)</f>
        <v>13</v>
      </c>
      <c r="P115" s="262">
        <f>SUM(N115:O115)</f>
        <v>25</v>
      </c>
    </row>
    <row r="116" spans="1:16" ht="13.5" thickBot="1">
      <c r="A116" s="577" t="s">
        <v>34</v>
      </c>
      <c r="B116" s="577"/>
      <c r="C116" s="577"/>
      <c r="D116" s="578"/>
      <c r="E116" s="229">
        <f>SUM(E115:E115)</f>
        <v>0</v>
      </c>
      <c r="F116" s="229">
        <f aca="true" t="shared" si="39" ref="F116:P116">SUM(F115:F115)</f>
        <v>0</v>
      </c>
      <c r="G116" s="229">
        <f t="shared" si="39"/>
        <v>0</v>
      </c>
      <c r="H116" s="229">
        <f t="shared" si="39"/>
        <v>0</v>
      </c>
      <c r="I116" s="229">
        <f t="shared" si="39"/>
        <v>0</v>
      </c>
      <c r="J116" s="229">
        <f t="shared" si="39"/>
        <v>0</v>
      </c>
      <c r="K116" s="229">
        <f t="shared" si="39"/>
        <v>12</v>
      </c>
      <c r="L116" s="229">
        <f t="shared" si="39"/>
        <v>13</v>
      </c>
      <c r="M116" s="229">
        <f t="shared" si="39"/>
        <v>25</v>
      </c>
      <c r="N116" s="229">
        <f t="shared" si="39"/>
        <v>12</v>
      </c>
      <c r="O116" s="229">
        <f t="shared" si="39"/>
        <v>13</v>
      </c>
      <c r="P116" s="229">
        <f t="shared" si="39"/>
        <v>25</v>
      </c>
    </row>
    <row r="117" spans="1:16" ht="12" customHeight="1">
      <c r="A117" s="128"/>
      <c r="B117" s="128"/>
      <c r="C117" s="128"/>
      <c r="D117" s="128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</row>
    <row r="118" spans="1:16" ht="13.5" thickBot="1">
      <c r="A118" s="76"/>
      <c r="B118" s="76"/>
      <c r="C118" s="76"/>
      <c r="D118" s="76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53" s="8" customFormat="1" ht="20.25" customHeight="1" thickBot="1">
      <c r="A119" s="174" t="s">
        <v>35</v>
      </c>
      <c r="B119" s="175" t="s">
        <v>51</v>
      </c>
      <c r="C119" s="176" t="s">
        <v>9</v>
      </c>
      <c r="D119" s="209"/>
      <c r="E119" s="178" t="s">
        <v>15</v>
      </c>
      <c r="F119" s="178" t="s">
        <v>16</v>
      </c>
      <c r="G119" s="178" t="s">
        <v>17</v>
      </c>
      <c r="H119" s="178" t="s">
        <v>15</v>
      </c>
      <c r="I119" s="178" t="s">
        <v>16</v>
      </c>
      <c r="J119" s="178" t="s">
        <v>17</v>
      </c>
      <c r="K119" s="178" t="s">
        <v>15</v>
      </c>
      <c r="L119" s="178" t="s">
        <v>16</v>
      </c>
      <c r="M119" s="178" t="s">
        <v>17</v>
      </c>
      <c r="N119" s="252" t="s">
        <v>15</v>
      </c>
      <c r="O119" s="252" t="s">
        <v>16</v>
      </c>
      <c r="P119" s="178" t="s">
        <v>17</v>
      </c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</row>
    <row r="120" spans="1:53" s="8" customFormat="1" ht="20.25" customHeight="1">
      <c r="A120" s="256" t="s">
        <v>79</v>
      </c>
      <c r="B120" s="41" t="s">
        <v>73</v>
      </c>
      <c r="C120" s="125" t="s">
        <v>70</v>
      </c>
      <c r="D120" s="224"/>
      <c r="E120" s="263">
        <v>11</v>
      </c>
      <c r="F120" s="432">
        <v>6</v>
      </c>
      <c r="G120" s="434">
        <f>SUM(E120:F120)</f>
        <v>17</v>
      </c>
      <c r="H120" s="124">
        <v>0</v>
      </c>
      <c r="I120" s="126">
        <v>0</v>
      </c>
      <c r="J120" s="118">
        <f>SUM(H120:I120)</f>
        <v>0</v>
      </c>
      <c r="K120" s="127">
        <v>16</v>
      </c>
      <c r="L120" s="127">
        <v>12</v>
      </c>
      <c r="M120" s="436">
        <f>SUM(K120:L120)</f>
        <v>28</v>
      </c>
      <c r="N120" s="47">
        <f aca="true" t="shared" si="40" ref="N120:O123">SUM(H120,K120)</f>
        <v>16</v>
      </c>
      <c r="O120" s="47">
        <f t="shared" si="40"/>
        <v>12</v>
      </c>
      <c r="P120" s="264">
        <f>SUM(N120:O120)</f>
        <v>28</v>
      </c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</row>
    <row r="121" spans="1:16" ht="22.5">
      <c r="A121" s="280" t="s">
        <v>210</v>
      </c>
      <c r="B121" s="39" t="s">
        <v>211</v>
      </c>
      <c r="C121" s="10" t="s">
        <v>70</v>
      </c>
      <c r="D121" s="219"/>
      <c r="E121" s="225">
        <v>0</v>
      </c>
      <c r="F121" s="427">
        <v>0</v>
      </c>
      <c r="G121" s="48">
        <f>SUM(E121:F121)</f>
        <v>0</v>
      </c>
      <c r="H121" s="48">
        <v>0</v>
      </c>
      <c r="I121" s="48">
        <v>0</v>
      </c>
      <c r="J121" s="118">
        <f>SUM(H121:I121)</f>
        <v>0</v>
      </c>
      <c r="K121" s="61">
        <v>1</v>
      </c>
      <c r="L121" s="61">
        <v>0</v>
      </c>
      <c r="M121" s="436">
        <f>SUM(K121:L121)</f>
        <v>1</v>
      </c>
      <c r="N121" s="47">
        <f t="shared" si="40"/>
        <v>1</v>
      </c>
      <c r="O121" s="47">
        <f t="shared" si="40"/>
        <v>0</v>
      </c>
      <c r="P121" s="49">
        <f>SUM(N121:O121)</f>
        <v>1</v>
      </c>
    </row>
    <row r="122" spans="1:16" ht="13.5" customHeight="1">
      <c r="A122" s="305" t="s">
        <v>67</v>
      </c>
      <c r="B122" s="72" t="s">
        <v>211</v>
      </c>
      <c r="C122" s="10" t="s">
        <v>70</v>
      </c>
      <c r="D122" s="219"/>
      <c r="E122" s="225">
        <v>0</v>
      </c>
      <c r="F122" s="427">
        <v>0</v>
      </c>
      <c r="G122" s="48">
        <f>SUM(E122:F122)</f>
        <v>0</v>
      </c>
      <c r="H122" s="48">
        <v>0</v>
      </c>
      <c r="I122" s="48">
        <v>0</v>
      </c>
      <c r="J122" s="118">
        <f>SUM(H122:I122)</f>
        <v>0</v>
      </c>
      <c r="K122" s="61">
        <v>0</v>
      </c>
      <c r="L122" s="61">
        <v>0</v>
      </c>
      <c r="M122" s="436">
        <f>SUM(K122:L122)</f>
        <v>0</v>
      </c>
      <c r="N122" s="47">
        <f t="shared" si="40"/>
        <v>0</v>
      </c>
      <c r="O122" s="47">
        <f t="shared" si="40"/>
        <v>0</v>
      </c>
      <c r="P122" s="49">
        <f>SUM(N122:O122)</f>
        <v>0</v>
      </c>
    </row>
    <row r="123" spans="1:16" ht="13.5" thickBot="1">
      <c r="A123" s="29" t="s">
        <v>80</v>
      </c>
      <c r="B123" s="21" t="s">
        <v>74</v>
      </c>
      <c r="C123" s="125" t="s">
        <v>70</v>
      </c>
      <c r="D123" s="224"/>
      <c r="E123" s="226">
        <v>51</v>
      </c>
      <c r="F123" s="435">
        <v>62</v>
      </c>
      <c r="G123" s="293">
        <f>SUM(E123:F123)</f>
        <v>113</v>
      </c>
      <c r="H123" s="433">
        <v>7</v>
      </c>
      <c r="I123" s="31">
        <v>13</v>
      </c>
      <c r="J123" s="118">
        <f>SUM(H123:I123)</f>
        <v>20</v>
      </c>
      <c r="K123" s="31">
        <v>0</v>
      </c>
      <c r="L123" s="31">
        <v>0</v>
      </c>
      <c r="M123" s="436">
        <f>SUM(K123:L123)</f>
        <v>0</v>
      </c>
      <c r="N123" s="66">
        <f t="shared" si="40"/>
        <v>7</v>
      </c>
      <c r="O123" s="66">
        <f t="shared" si="40"/>
        <v>13</v>
      </c>
      <c r="P123" s="116">
        <f>SUM(N123:O123)</f>
        <v>20</v>
      </c>
    </row>
    <row r="124" spans="1:16" ht="13.5" thickBot="1">
      <c r="A124" s="577" t="s">
        <v>34</v>
      </c>
      <c r="B124" s="577"/>
      <c r="C124" s="577"/>
      <c r="D124" s="578"/>
      <c r="E124" s="184">
        <f>SUM(E120:E123)</f>
        <v>62</v>
      </c>
      <c r="F124" s="184">
        <f aca="true" t="shared" si="41" ref="F124:P124">SUM(F120:F123)</f>
        <v>68</v>
      </c>
      <c r="G124" s="184">
        <f t="shared" si="41"/>
        <v>130</v>
      </c>
      <c r="H124" s="184">
        <f t="shared" si="41"/>
        <v>7</v>
      </c>
      <c r="I124" s="184">
        <f t="shared" si="41"/>
        <v>13</v>
      </c>
      <c r="J124" s="184">
        <f t="shared" si="41"/>
        <v>20</v>
      </c>
      <c r="K124" s="184">
        <f t="shared" si="41"/>
        <v>17</v>
      </c>
      <c r="L124" s="184">
        <f t="shared" si="41"/>
        <v>12</v>
      </c>
      <c r="M124" s="184">
        <f t="shared" si="41"/>
        <v>29</v>
      </c>
      <c r="N124" s="184">
        <f>SUM(N120:N123)</f>
        <v>24</v>
      </c>
      <c r="O124" s="184">
        <f t="shared" si="41"/>
        <v>25</v>
      </c>
      <c r="P124" s="184">
        <f t="shared" si="41"/>
        <v>49</v>
      </c>
    </row>
    <row r="125" spans="1:16" ht="13.5" thickBot="1">
      <c r="A125" s="173" t="s">
        <v>47</v>
      </c>
      <c r="B125" s="175" t="s">
        <v>51</v>
      </c>
      <c r="C125" s="176" t="s">
        <v>9</v>
      </c>
      <c r="D125" s="228"/>
      <c r="E125" s="178" t="s">
        <v>15</v>
      </c>
      <c r="F125" s="178" t="s">
        <v>16</v>
      </c>
      <c r="G125" s="178" t="s">
        <v>17</v>
      </c>
      <c r="H125" s="178" t="s">
        <v>15</v>
      </c>
      <c r="I125" s="178" t="s">
        <v>16</v>
      </c>
      <c r="J125" s="178" t="s">
        <v>17</v>
      </c>
      <c r="K125" s="178" t="s">
        <v>15</v>
      </c>
      <c r="L125" s="178" t="s">
        <v>16</v>
      </c>
      <c r="M125" s="178" t="s">
        <v>17</v>
      </c>
      <c r="N125" s="178" t="s">
        <v>15</v>
      </c>
      <c r="O125" s="178" t="s">
        <v>16</v>
      </c>
      <c r="P125" s="178" t="s">
        <v>17</v>
      </c>
    </row>
    <row r="126" spans="1:53" s="8" customFormat="1" ht="12.75">
      <c r="A126" s="40" t="s">
        <v>81</v>
      </c>
      <c r="B126" s="41" t="s">
        <v>73</v>
      </c>
      <c r="C126" s="9" t="s">
        <v>70</v>
      </c>
      <c r="D126" s="227"/>
      <c r="E126" s="221">
        <v>5</v>
      </c>
      <c r="F126" s="46">
        <v>6</v>
      </c>
      <c r="G126" s="46">
        <f>SUM(E126:F126)</f>
        <v>11</v>
      </c>
      <c r="H126" s="46">
        <v>4</v>
      </c>
      <c r="I126" s="46">
        <v>4</v>
      </c>
      <c r="J126" s="46">
        <f>SUM(H126:I126)</f>
        <v>8</v>
      </c>
      <c r="K126" s="46">
        <v>9</v>
      </c>
      <c r="L126" s="46">
        <v>3</v>
      </c>
      <c r="M126" s="46">
        <f>SUM(K126:L126)</f>
        <v>12</v>
      </c>
      <c r="N126" s="46">
        <f>SUM(H126,K126)</f>
        <v>13</v>
      </c>
      <c r="O126" s="46">
        <f>SUM(I126,L126)</f>
        <v>7</v>
      </c>
      <c r="P126" s="129">
        <f>SUM(N126:O126)</f>
        <v>20</v>
      </c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</row>
    <row r="127" spans="1:16" ht="13.5" thickBot="1">
      <c r="A127" s="38" t="s">
        <v>83</v>
      </c>
      <c r="B127" s="50" t="s">
        <v>84</v>
      </c>
      <c r="C127" s="6" t="s">
        <v>21</v>
      </c>
      <c r="D127" s="219"/>
      <c r="E127" s="211">
        <v>0</v>
      </c>
      <c r="F127" s="47">
        <v>0</v>
      </c>
      <c r="G127" s="46">
        <f>SUM(E127:F127)</f>
        <v>0</v>
      </c>
      <c r="H127" s="47">
        <v>0</v>
      </c>
      <c r="I127" s="47">
        <v>0</v>
      </c>
      <c r="J127" s="46">
        <f>SUM(H127:I127)</f>
        <v>0</v>
      </c>
      <c r="K127" s="47">
        <v>26</v>
      </c>
      <c r="L127" s="47">
        <v>31</v>
      </c>
      <c r="M127" s="46">
        <f>SUM(K127:L127)</f>
        <v>57</v>
      </c>
      <c r="N127" s="47">
        <f>SUM(H127,K127)</f>
        <v>26</v>
      </c>
      <c r="O127" s="47">
        <f>SUM(I127,L127)</f>
        <v>31</v>
      </c>
      <c r="P127" s="129">
        <f>SUM(N127:O127)</f>
        <v>57</v>
      </c>
    </row>
    <row r="128" spans="1:16" ht="9.75" customHeight="1" thickBot="1">
      <c r="A128" s="569" t="s">
        <v>34</v>
      </c>
      <c r="B128" s="569"/>
      <c r="C128" s="569"/>
      <c r="D128" s="570"/>
      <c r="E128" s="184">
        <f>SUM(E126:E127)</f>
        <v>5</v>
      </c>
      <c r="F128" s="184">
        <f aca="true" t="shared" si="42" ref="F128:P128">SUM(F126:F127)</f>
        <v>6</v>
      </c>
      <c r="G128" s="184">
        <f t="shared" si="42"/>
        <v>11</v>
      </c>
      <c r="H128" s="184">
        <f t="shared" si="42"/>
        <v>4</v>
      </c>
      <c r="I128" s="184">
        <f t="shared" si="42"/>
        <v>4</v>
      </c>
      <c r="J128" s="184">
        <f t="shared" si="42"/>
        <v>8</v>
      </c>
      <c r="K128" s="184">
        <f t="shared" si="42"/>
        <v>35</v>
      </c>
      <c r="L128" s="184">
        <f t="shared" si="42"/>
        <v>34</v>
      </c>
      <c r="M128" s="184">
        <f t="shared" si="42"/>
        <v>69</v>
      </c>
      <c r="N128" s="184">
        <f t="shared" si="42"/>
        <v>39</v>
      </c>
      <c r="O128" s="184">
        <f t="shared" si="42"/>
        <v>38</v>
      </c>
      <c r="P128" s="184">
        <f t="shared" si="42"/>
        <v>77</v>
      </c>
    </row>
    <row r="129" spans="1:16" ht="13.5" thickBot="1">
      <c r="A129" s="575" t="s">
        <v>49</v>
      </c>
      <c r="B129" s="575"/>
      <c r="C129" s="575"/>
      <c r="D129" s="576"/>
      <c r="E129" s="185">
        <f>SUM(E111,E116,E124,E128)</f>
        <v>297</v>
      </c>
      <c r="F129" s="185">
        <f aca="true" t="shared" si="43" ref="F129:P129">SUM(F111,F116,F124,F128)</f>
        <v>299</v>
      </c>
      <c r="G129" s="185">
        <f t="shared" si="43"/>
        <v>596</v>
      </c>
      <c r="H129" s="185">
        <f t="shared" si="43"/>
        <v>176</v>
      </c>
      <c r="I129" s="185">
        <f t="shared" si="43"/>
        <v>194</v>
      </c>
      <c r="J129" s="185">
        <f t="shared" si="43"/>
        <v>370</v>
      </c>
      <c r="K129" s="185">
        <f t="shared" si="43"/>
        <v>886</v>
      </c>
      <c r="L129" s="185">
        <f t="shared" si="43"/>
        <v>951</v>
      </c>
      <c r="M129" s="185">
        <f t="shared" si="43"/>
        <v>1837</v>
      </c>
      <c r="N129" s="185">
        <f t="shared" si="43"/>
        <v>1062</v>
      </c>
      <c r="O129" s="185">
        <f t="shared" si="43"/>
        <v>1145</v>
      </c>
      <c r="P129" s="185">
        <f t="shared" si="43"/>
        <v>2207</v>
      </c>
    </row>
    <row r="130" spans="1:16" ht="12.75" customHeight="1">
      <c r="A130" s="69"/>
      <c r="B130" s="69"/>
      <c r="C130" s="69"/>
      <c r="D130" s="69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1:16" ht="13.5" thickBot="1">
      <c r="A131" s="69"/>
      <c r="B131" s="69"/>
      <c r="C131" s="69"/>
      <c r="D131" s="69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1:16" ht="13.5" thickBot="1">
      <c r="A132" s="622" t="s">
        <v>85</v>
      </c>
      <c r="B132" s="622"/>
      <c r="C132" s="622"/>
      <c r="D132" s="622"/>
      <c r="E132" s="622"/>
      <c r="F132" s="622"/>
      <c r="G132" s="622"/>
      <c r="H132" s="595" t="s">
        <v>6</v>
      </c>
      <c r="I132" s="595"/>
      <c r="J132" s="595"/>
      <c r="K132" s="595"/>
      <c r="L132" s="595"/>
      <c r="M132" s="595"/>
      <c r="N132" s="595"/>
      <c r="O132" s="595"/>
      <c r="P132" s="595"/>
    </row>
    <row r="133" spans="1:16" ht="13.5" thickBot="1">
      <c r="A133" s="174" t="s">
        <v>7</v>
      </c>
      <c r="B133" s="308" t="s">
        <v>51</v>
      </c>
      <c r="C133" s="174" t="s">
        <v>9</v>
      </c>
      <c r="D133" s="177"/>
      <c r="E133" s="619" t="s">
        <v>10</v>
      </c>
      <c r="F133" s="619"/>
      <c r="G133" s="619"/>
      <c r="H133" s="624" t="s">
        <v>11</v>
      </c>
      <c r="I133" s="619"/>
      <c r="J133" s="619"/>
      <c r="K133" s="619" t="s">
        <v>12</v>
      </c>
      <c r="L133" s="619"/>
      <c r="M133" s="619"/>
      <c r="N133" s="619" t="s">
        <v>13</v>
      </c>
      <c r="O133" s="619"/>
      <c r="P133" s="619"/>
    </row>
    <row r="134" spans="1:16" ht="13.5" thickBot="1">
      <c r="A134" s="174" t="s">
        <v>14</v>
      </c>
      <c r="B134" s="177"/>
      <c r="C134" s="177"/>
      <c r="D134" s="177"/>
      <c r="E134" s="178" t="s">
        <v>15</v>
      </c>
      <c r="F134" s="178" t="s">
        <v>16</v>
      </c>
      <c r="G134" s="178" t="s">
        <v>17</v>
      </c>
      <c r="H134" s="178" t="s">
        <v>15</v>
      </c>
      <c r="I134" s="178" t="s">
        <v>16</v>
      </c>
      <c r="J134" s="178" t="s">
        <v>17</v>
      </c>
      <c r="K134" s="178" t="s">
        <v>15</v>
      </c>
      <c r="L134" s="178" t="s">
        <v>16</v>
      </c>
      <c r="M134" s="178" t="s">
        <v>17</v>
      </c>
      <c r="N134" s="178" t="s">
        <v>15</v>
      </c>
      <c r="O134" s="178" t="s">
        <v>16</v>
      </c>
      <c r="P134" s="178" t="s">
        <v>17</v>
      </c>
    </row>
    <row r="135" spans="1:16" ht="11.25" customHeight="1" thickBot="1">
      <c r="A135" s="359" t="s">
        <v>25</v>
      </c>
      <c r="B135" s="281" t="s">
        <v>86</v>
      </c>
      <c r="C135" s="376" t="s">
        <v>87</v>
      </c>
      <c r="D135" s="360"/>
      <c r="E135" s="239">
        <v>24</v>
      </c>
      <c r="F135" s="30">
        <v>57</v>
      </c>
      <c r="G135" s="437">
        <f aca="true" t="shared" si="44" ref="G135:G151">SUM(E135:F135)</f>
        <v>81</v>
      </c>
      <c r="H135" s="30">
        <v>24</v>
      </c>
      <c r="I135" s="30">
        <v>56</v>
      </c>
      <c r="J135" s="30">
        <f aca="true" t="shared" si="45" ref="J135:J151">SUM(H135:I135)</f>
        <v>80</v>
      </c>
      <c r="K135" s="30">
        <v>95</v>
      </c>
      <c r="L135" s="30">
        <v>123</v>
      </c>
      <c r="M135" s="30">
        <f aca="true" t="shared" si="46" ref="M135:M151">SUM(K135:L135)</f>
        <v>218</v>
      </c>
      <c r="N135" s="437">
        <f>SUM(H135,K135)</f>
        <v>119</v>
      </c>
      <c r="O135" s="437">
        <f>SUM(I135,L135)</f>
        <v>179</v>
      </c>
      <c r="P135" s="205">
        <f aca="true" t="shared" si="47" ref="P135:P151">SUM(N135:O135)</f>
        <v>298</v>
      </c>
    </row>
    <row r="136" spans="1:16" ht="11.25" customHeight="1" thickBot="1">
      <c r="A136" s="285" t="s">
        <v>153</v>
      </c>
      <c r="B136" s="390" t="s">
        <v>88</v>
      </c>
      <c r="C136" s="7" t="s">
        <v>87</v>
      </c>
      <c r="D136" s="361"/>
      <c r="E136" s="211">
        <v>3</v>
      </c>
      <c r="F136" s="47">
        <v>10</v>
      </c>
      <c r="G136" s="47">
        <f t="shared" si="44"/>
        <v>13</v>
      </c>
      <c r="H136" s="47">
        <v>3</v>
      </c>
      <c r="I136" s="47">
        <v>11</v>
      </c>
      <c r="J136" s="47">
        <f t="shared" si="45"/>
        <v>14</v>
      </c>
      <c r="K136" s="47">
        <v>40</v>
      </c>
      <c r="L136" s="47">
        <v>30</v>
      </c>
      <c r="M136" s="47">
        <f t="shared" si="46"/>
        <v>70</v>
      </c>
      <c r="N136" s="47">
        <f aca="true" t="shared" si="48" ref="N136:N151">SUM(H136,K136)</f>
        <v>43</v>
      </c>
      <c r="O136" s="47">
        <f aca="true" t="shared" si="49" ref="O136:O151">SUM(I136,L136)</f>
        <v>41</v>
      </c>
      <c r="P136" s="205">
        <f t="shared" si="47"/>
        <v>84</v>
      </c>
    </row>
    <row r="137" spans="1:16" ht="13.5" thickBot="1">
      <c r="A137" s="285" t="s">
        <v>19</v>
      </c>
      <c r="B137" s="390" t="s">
        <v>88</v>
      </c>
      <c r="C137" s="7" t="s">
        <v>87</v>
      </c>
      <c r="D137" s="361"/>
      <c r="E137" s="211">
        <v>85</v>
      </c>
      <c r="F137" s="47">
        <v>75</v>
      </c>
      <c r="G137" s="47">
        <f t="shared" si="44"/>
        <v>160</v>
      </c>
      <c r="H137" s="47">
        <v>45</v>
      </c>
      <c r="I137" s="47">
        <v>39</v>
      </c>
      <c r="J137" s="47">
        <f t="shared" si="45"/>
        <v>84</v>
      </c>
      <c r="K137" s="47">
        <v>197</v>
      </c>
      <c r="L137" s="47">
        <v>233</v>
      </c>
      <c r="M137" s="47">
        <f t="shared" si="46"/>
        <v>430</v>
      </c>
      <c r="N137" s="47">
        <f t="shared" si="48"/>
        <v>242</v>
      </c>
      <c r="O137" s="47">
        <f t="shared" si="49"/>
        <v>272</v>
      </c>
      <c r="P137" s="205">
        <f t="shared" si="47"/>
        <v>514</v>
      </c>
    </row>
    <row r="138" spans="1:16" ht="10.5" customHeight="1" thickBot="1">
      <c r="A138" s="28" t="s">
        <v>89</v>
      </c>
      <c r="B138" s="390" t="s">
        <v>88</v>
      </c>
      <c r="C138" s="148" t="s">
        <v>87</v>
      </c>
      <c r="D138" s="153"/>
      <c r="E138" s="217">
        <v>28</v>
      </c>
      <c r="F138" s="66">
        <v>27</v>
      </c>
      <c r="G138" s="47">
        <f t="shared" si="44"/>
        <v>55</v>
      </c>
      <c r="H138" s="66">
        <v>17</v>
      </c>
      <c r="I138" s="66">
        <v>19</v>
      </c>
      <c r="J138" s="47">
        <f t="shared" si="45"/>
        <v>36</v>
      </c>
      <c r="K138" s="66">
        <v>68</v>
      </c>
      <c r="L138" s="66">
        <v>97</v>
      </c>
      <c r="M138" s="47">
        <f t="shared" si="46"/>
        <v>165</v>
      </c>
      <c r="N138" s="47">
        <f t="shared" si="48"/>
        <v>85</v>
      </c>
      <c r="O138" s="47">
        <f t="shared" si="49"/>
        <v>116</v>
      </c>
      <c r="P138" s="205">
        <f>SUM(N138:O138)</f>
        <v>201</v>
      </c>
    </row>
    <row r="139" spans="1:16" ht="13.5" thickBot="1">
      <c r="A139" s="285" t="s">
        <v>233</v>
      </c>
      <c r="B139" s="390" t="s">
        <v>88</v>
      </c>
      <c r="C139" s="7" t="s">
        <v>87</v>
      </c>
      <c r="D139" s="361"/>
      <c r="E139" s="211">
        <v>0</v>
      </c>
      <c r="F139" s="47">
        <v>0</v>
      </c>
      <c r="G139" s="47">
        <f t="shared" si="44"/>
        <v>0</v>
      </c>
      <c r="H139" s="47">
        <v>0</v>
      </c>
      <c r="I139" s="47">
        <v>0</v>
      </c>
      <c r="J139" s="47">
        <f t="shared" si="45"/>
        <v>0</v>
      </c>
      <c r="K139" s="47">
        <v>85</v>
      </c>
      <c r="L139" s="47">
        <v>177</v>
      </c>
      <c r="M139" s="47">
        <f t="shared" si="46"/>
        <v>262</v>
      </c>
      <c r="N139" s="47">
        <f t="shared" si="48"/>
        <v>85</v>
      </c>
      <c r="O139" s="47">
        <f t="shared" si="49"/>
        <v>177</v>
      </c>
      <c r="P139" s="205">
        <f t="shared" si="47"/>
        <v>262</v>
      </c>
    </row>
    <row r="140" spans="1:17" ht="12.75" customHeight="1" thickBot="1">
      <c r="A140" s="285" t="s">
        <v>23</v>
      </c>
      <c r="B140" s="390" t="s">
        <v>88</v>
      </c>
      <c r="C140" s="7" t="s">
        <v>87</v>
      </c>
      <c r="D140" s="361"/>
      <c r="E140" s="217">
        <v>31</v>
      </c>
      <c r="F140" s="66">
        <v>81</v>
      </c>
      <c r="G140" s="47">
        <f t="shared" si="44"/>
        <v>112</v>
      </c>
      <c r="H140" s="66">
        <v>21</v>
      </c>
      <c r="I140" s="66">
        <v>60</v>
      </c>
      <c r="J140" s="47">
        <f t="shared" si="45"/>
        <v>81</v>
      </c>
      <c r="K140" s="66">
        <v>4</v>
      </c>
      <c r="L140" s="66">
        <v>23</v>
      </c>
      <c r="M140" s="47">
        <f t="shared" si="46"/>
        <v>27</v>
      </c>
      <c r="N140" s="47">
        <f t="shared" si="48"/>
        <v>25</v>
      </c>
      <c r="O140" s="47">
        <f t="shared" si="49"/>
        <v>83</v>
      </c>
      <c r="P140" s="205">
        <f t="shared" si="47"/>
        <v>108</v>
      </c>
      <c r="Q140" s="303">
        <f>SUM(P136:P140)</f>
        <v>1169</v>
      </c>
    </row>
    <row r="141" spans="1:53" s="8" customFormat="1" ht="12.75" customHeight="1" thickBot="1">
      <c r="A141" s="285" t="s">
        <v>214</v>
      </c>
      <c r="B141" s="22" t="s">
        <v>173</v>
      </c>
      <c r="C141" s="7" t="s">
        <v>87</v>
      </c>
      <c r="D141" s="361"/>
      <c r="E141" s="217">
        <v>112</v>
      </c>
      <c r="F141" s="66">
        <v>116</v>
      </c>
      <c r="G141" s="47">
        <f t="shared" si="44"/>
        <v>228</v>
      </c>
      <c r="H141" s="66">
        <v>30</v>
      </c>
      <c r="I141" s="66">
        <v>47</v>
      </c>
      <c r="J141" s="47">
        <f t="shared" si="45"/>
        <v>77</v>
      </c>
      <c r="K141" s="66">
        <v>150</v>
      </c>
      <c r="L141" s="66">
        <v>144</v>
      </c>
      <c r="M141" s="47">
        <f t="shared" si="46"/>
        <v>294</v>
      </c>
      <c r="N141" s="47">
        <f t="shared" si="48"/>
        <v>180</v>
      </c>
      <c r="O141" s="47">
        <f t="shared" si="49"/>
        <v>191</v>
      </c>
      <c r="P141" s="205">
        <f t="shared" si="47"/>
        <v>371</v>
      </c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</row>
    <row r="142" spans="1:53" s="8" customFormat="1" ht="12.75" customHeight="1" thickBot="1">
      <c r="A142" s="285" t="s">
        <v>22</v>
      </c>
      <c r="B142" s="22" t="s">
        <v>90</v>
      </c>
      <c r="C142" s="7" t="s">
        <v>87</v>
      </c>
      <c r="D142" s="361"/>
      <c r="E142" s="211">
        <v>110</v>
      </c>
      <c r="F142" s="47">
        <v>94</v>
      </c>
      <c r="G142" s="47">
        <f t="shared" si="44"/>
        <v>204</v>
      </c>
      <c r="H142" s="47">
        <v>72</v>
      </c>
      <c r="I142" s="47">
        <v>59</v>
      </c>
      <c r="J142" s="47">
        <f t="shared" si="45"/>
        <v>131</v>
      </c>
      <c r="K142" s="47">
        <v>232</v>
      </c>
      <c r="L142" s="47">
        <v>304</v>
      </c>
      <c r="M142" s="47">
        <f t="shared" si="46"/>
        <v>536</v>
      </c>
      <c r="N142" s="47">
        <f t="shared" si="48"/>
        <v>304</v>
      </c>
      <c r="O142" s="47">
        <f t="shared" si="49"/>
        <v>363</v>
      </c>
      <c r="P142" s="205">
        <f t="shared" si="47"/>
        <v>667</v>
      </c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</row>
    <row r="143" spans="1:53" s="8" customFormat="1" ht="12.75" customHeight="1" thickBot="1">
      <c r="A143" s="285" t="s">
        <v>24</v>
      </c>
      <c r="B143" s="22" t="s">
        <v>90</v>
      </c>
      <c r="C143" s="7" t="s">
        <v>87</v>
      </c>
      <c r="D143" s="361"/>
      <c r="E143" s="211">
        <v>57</v>
      </c>
      <c r="F143" s="47">
        <v>17</v>
      </c>
      <c r="G143" s="47">
        <f t="shared" si="44"/>
        <v>74</v>
      </c>
      <c r="H143" s="47">
        <v>39</v>
      </c>
      <c r="I143" s="47">
        <v>12</v>
      </c>
      <c r="J143" s="47">
        <f t="shared" si="45"/>
        <v>51</v>
      </c>
      <c r="K143" s="47">
        <v>149</v>
      </c>
      <c r="L143" s="47">
        <v>43</v>
      </c>
      <c r="M143" s="47">
        <f t="shared" si="46"/>
        <v>192</v>
      </c>
      <c r="N143" s="47">
        <f t="shared" si="48"/>
        <v>188</v>
      </c>
      <c r="O143" s="47">
        <f t="shared" si="49"/>
        <v>55</v>
      </c>
      <c r="P143" s="205">
        <f t="shared" si="47"/>
        <v>243</v>
      </c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</row>
    <row r="144" spans="1:53" s="422" customFormat="1" ht="12.75" customHeight="1" thickBot="1">
      <c r="A144" s="377" t="s">
        <v>91</v>
      </c>
      <c r="B144" s="378" t="s">
        <v>92</v>
      </c>
      <c r="C144" s="379" t="s">
        <v>93</v>
      </c>
      <c r="D144" s="380"/>
      <c r="E144" s="194">
        <v>84</v>
      </c>
      <c r="F144" s="31">
        <v>26</v>
      </c>
      <c r="G144" s="47">
        <f t="shared" si="44"/>
        <v>110</v>
      </c>
      <c r="H144" s="31">
        <v>73</v>
      </c>
      <c r="I144" s="31">
        <v>23</v>
      </c>
      <c r="J144" s="47">
        <f t="shared" si="45"/>
        <v>96</v>
      </c>
      <c r="K144" s="31">
        <v>347</v>
      </c>
      <c r="L144" s="31">
        <v>78</v>
      </c>
      <c r="M144" s="47">
        <f t="shared" si="46"/>
        <v>425</v>
      </c>
      <c r="N144" s="47">
        <f t="shared" si="48"/>
        <v>420</v>
      </c>
      <c r="O144" s="47">
        <f t="shared" si="49"/>
        <v>101</v>
      </c>
      <c r="P144" s="205">
        <f t="shared" si="47"/>
        <v>521</v>
      </c>
      <c r="Q144" s="421"/>
      <c r="R144" s="421"/>
      <c r="S144" s="421"/>
      <c r="T144" s="421"/>
      <c r="U144" s="421"/>
      <c r="V144" s="421"/>
      <c r="W144" s="421"/>
      <c r="X144" s="421"/>
      <c r="Y144" s="421"/>
      <c r="Z144" s="421"/>
      <c r="AA144" s="421"/>
      <c r="AB144" s="421"/>
      <c r="AC144" s="421"/>
      <c r="AD144" s="421"/>
      <c r="AE144" s="421"/>
      <c r="AF144" s="421"/>
      <c r="AG144" s="421"/>
      <c r="AH144" s="421"/>
      <c r="AI144" s="421"/>
      <c r="AJ144" s="421"/>
      <c r="AK144" s="421"/>
      <c r="AL144" s="421"/>
      <c r="AM144" s="421"/>
      <c r="AN144" s="421"/>
      <c r="AO144" s="421"/>
      <c r="AP144" s="421"/>
      <c r="AQ144" s="421"/>
      <c r="AR144" s="421"/>
      <c r="AS144" s="421"/>
      <c r="AT144" s="421"/>
      <c r="AU144" s="421"/>
      <c r="AV144" s="421"/>
      <c r="AW144" s="421"/>
      <c r="AX144" s="421"/>
      <c r="AY144" s="421"/>
      <c r="AZ144" s="421"/>
      <c r="BA144" s="421"/>
    </row>
    <row r="145" spans="1:16" ht="13.5" thickBot="1">
      <c r="A145" s="28" t="s">
        <v>94</v>
      </c>
      <c r="B145" s="23" t="s">
        <v>92</v>
      </c>
      <c r="C145" s="148" t="s">
        <v>93</v>
      </c>
      <c r="D145" s="153"/>
      <c r="E145" s="217">
        <v>7</v>
      </c>
      <c r="F145" s="66">
        <v>5</v>
      </c>
      <c r="G145" s="47">
        <f t="shared" si="44"/>
        <v>12</v>
      </c>
      <c r="H145" s="66">
        <v>8</v>
      </c>
      <c r="I145" s="66">
        <v>5</v>
      </c>
      <c r="J145" s="47">
        <f t="shared" si="45"/>
        <v>13</v>
      </c>
      <c r="K145" s="66">
        <v>86</v>
      </c>
      <c r="L145" s="66">
        <v>26</v>
      </c>
      <c r="M145" s="47">
        <f t="shared" si="46"/>
        <v>112</v>
      </c>
      <c r="N145" s="47">
        <f t="shared" si="48"/>
        <v>94</v>
      </c>
      <c r="O145" s="47">
        <f t="shared" si="49"/>
        <v>31</v>
      </c>
      <c r="P145" s="205">
        <f t="shared" si="47"/>
        <v>125</v>
      </c>
    </row>
    <row r="146" spans="1:16" ht="13.5" thickBot="1">
      <c r="A146" s="285" t="s">
        <v>95</v>
      </c>
      <c r="B146" s="22" t="s">
        <v>96</v>
      </c>
      <c r="C146" s="7" t="s">
        <v>87</v>
      </c>
      <c r="D146" s="361">
        <v>41</v>
      </c>
      <c r="E146" s="211">
        <v>45</v>
      </c>
      <c r="F146" s="47">
        <v>58</v>
      </c>
      <c r="G146" s="47">
        <f t="shared" si="44"/>
        <v>103</v>
      </c>
      <c r="H146" s="47">
        <v>20</v>
      </c>
      <c r="I146" s="47">
        <v>19</v>
      </c>
      <c r="J146" s="47">
        <f t="shared" si="45"/>
        <v>39</v>
      </c>
      <c r="K146" s="47">
        <v>195</v>
      </c>
      <c r="L146" s="47">
        <v>197</v>
      </c>
      <c r="M146" s="47">
        <f t="shared" si="46"/>
        <v>392</v>
      </c>
      <c r="N146" s="47">
        <f t="shared" si="48"/>
        <v>215</v>
      </c>
      <c r="O146" s="47">
        <f t="shared" si="49"/>
        <v>216</v>
      </c>
      <c r="P146" s="205">
        <f t="shared" si="47"/>
        <v>431</v>
      </c>
    </row>
    <row r="147" spans="1:16" ht="13.5" thickBot="1">
      <c r="A147" s="375" t="s">
        <v>95</v>
      </c>
      <c r="B147" s="158" t="s">
        <v>232</v>
      </c>
      <c r="C147" s="159" t="s">
        <v>200</v>
      </c>
      <c r="D147" s="188"/>
      <c r="E147" s="221">
        <v>36</v>
      </c>
      <c r="F147" s="46">
        <v>34</v>
      </c>
      <c r="G147" s="47">
        <f t="shared" si="44"/>
        <v>70</v>
      </c>
      <c r="H147" s="46">
        <v>22</v>
      </c>
      <c r="I147" s="46">
        <v>14</v>
      </c>
      <c r="J147" s="47">
        <f t="shared" si="45"/>
        <v>36</v>
      </c>
      <c r="K147" s="46">
        <v>99</v>
      </c>
      <c r="L147" s="46">
        <v>109</v>
      </c>
      <c r="M147" s="47">
        <f t="shared" si="46"/>
        <v>208</v>
      </c>
      <c r="N147" s="47">
        <f t="shared" si="48"/>
        <v>121</v>
      </c>
      <c r="O147" s="47">
        <f t="shared" si="49"/>
        <v>123</v>
      </c>
      <c r="P147" s="205">
        <f t="shared" si="47"/>
        <v>244</v>
      </c>
    </row>
    <row r="148" spans="1:53" s="8" customFormat="1" ht="13.5" thickBot="1">
      <c r="A148" s="381" t="s">
        <v>97</v>
      </c>
      <c r="B148" s="158" t="s">
        <v>220</v>
      </c>
      <c r="C148" s="159" t="s">
        <v>87</v>
      </c>
      <c r="D148" s="188"/>
      <c r="E148" s="221">
        <v>5</v>
      </c>
      <c r="F148" s="46">
        <v>4</v>
      </c>
      <c r="G148" s="47">
        <f t="shared" si="44"/>
        <v>9</v>
      </c>
      <c r="H148" s="46">
        <v>5</v>
      </c>
      <c r="I148" s="46">
        <v>4</v>
      </c>
      <c r="J148" s="47">
        <f t="shared" si="45"/>
        <v>9</v>
      </c>
      <c r="K148" s="46">
        <v>19</v>
      </c>
      <c r="L148" s="46">
        <v>15</v>
      </c>
      <c r="M148" s="47">
        <f t="shared" si="46"/>
        <v>34</v>
      </c>
      <c r="N148" s="47">
        <f t="shared" si="48"/>
        <v>24</v>
      </c>
      <c r="O148" s="47">
        <f t="shared" si="49"/>
        <v>19</v>
      </c>
      <c r="P148" s="205">
        <f t="shared" si="47"/>
        <v>43</v>
      </c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</row>
    <row r="149" spans="1:53" s="8" customFormat="1" ht="13.5" thickBot="1">
      <c r="A149" s="375" t="s">
        <v>99</v>
      </c>
      <c r="B149" s="382" t="s">
        <v>220</v>
      </c>
      <c r="C149" s="159" t="s">
        <v>87</v>
      </c>
      <c r="D149" s="188"/>
      <c r="E149" s="221">
        <v>25</v>
      </c>
      <c r="F149" s="46">
        <v>25</v>
      </c>
      <c r="G149" s="47">
        <f t="shared" si="44"/>
        <v>50</v>
      </c>
      <c r="H149" s="46">
        <v>25</v>
      </c>
      <c r="I149" s="46">
        <v>21</v>
      </c>
      <c r="J149" s="47">
        <f t="shared" si="45"/>
        <v>46</v>
      </c>
      <c r="K149" s="46">
        <v>83</v>
      </c>
      <c r="L149" s="46">
        <v>70</v>
      </c>
      <c r="M149" s="47">
        <f t="shared" si="46"/>
        <v>153</v>
      </c>
      <c r="N149" s="47">
        <f t="shared" si="48"/>
        <v>108</v>
      </c>
      <c r="O149" s="47">
        <f t="shared" si="49"/>
        <v>91</v>
      </c>
      <c r="P149" s="205">
        <f t="shared" si="47"/>
        <v>199</v>
      </c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</row>
    <row r="150" spans="1:53" s="8" customFormat="1" ht="13.5" thickBot="1">
      <c r="A150" s="285" t="s">
        <v>167</v>
      </c>
      <c r="B150" s="383" t="s">
        <v>166</v>
      </c>
      <c r="C150" s="7" t="s">
        <v>87</v>
      </c>
      <c r="D150" s="361"/>
      <c r="E150" s="211">
        <v>66</v>
      </c>
      <c r="F150" s="47">
        <v>122</v>
      </c>
      <c r="G150" s="47">
        <f t="shared" si="44"/>
        <v>188</v>
      </c>
      <c r="H150" s="47">
        <v>17</v>
      </c>
      <c r="I150" s="47">
        <v>54</v>
      </c>
      <c r="J150" s="47">
        <f t="shared" si="45"/>
        <v>71</v>
      </c>
      <c r="K150" s="47">
        <v>148</v>
      </c>
      <c r="L150" s="47">
        <v>344</v>
      </c>
      <c r="M150" s="47">
        <f t="shared" si="46"/>
        <v>492</v>
      </c>
      <c r="N150" s="47">
        <f t="shared" si="48"/>
        <v>165</v>
      </c>
      <c r="O150" s="47">
        <f t="shared" si="49"/>
        <v>398</v>
      </c>
      <c r="P150" s="205">
        <f t="shared" si="47"/>
        <v>563</v>
      </c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</row>
    <row r="151" spans="1:53" s="422" customFormat="1" ht="13.5" thickBot="1">
      <c r="A151" s="28" t="s">
        <v>191</v>
      </c>
      <c r="B151" s="384" t="s">
        <v>166</v>
      </c>
      <c r="C151" s="148" t="s">
        <v>87</v>
      </c>
      <c r="D151" s="153"/>
      <c r="E151" s="217">
        <v>0</v>
      </c>
      <c r="F151" s="66">
        <v>0</v>
      </c>
      <c r="G151" s="46">
        <f t="shared" si="44"/>
        <v>0</v>
      </c>
      <c r="H151" s="66">
        <v>0</v>
      </c>
      <c r="I151" s="66">
        <v>0</v>
      </c>
      <c r="J151" s="47">
        <f t="shared" si="45"/>
        <v>0</v>
      </c>
      <c r="K151" s="66">
        <v>25</v>
      </c>
      <c r="L151" s="66">
        <v>41</v>
      </c>
      <c r="M151" s="47">
        <f t="shared" si="46"/>
        <v>66</v>
      </c>
      <c r="N151" s="46">
        <f t="shared" si="48"/>
        <v>25</v>
      </c>
      <c r="O151" s="46">
        <f t="shared" si="49"/>
        <v>41</v>
      </c>
      <c r="P151" s="205">
        <f t="shared" si="47"/>
        <v>66</v>
      </c>
      <c r="Q151" s="421"/>
      <c r="R151" s="421"/>
      <c r="S151" s="421"/>
      <c r="T151" s="421"/>
      <c r="U151" s="421"/>
      <c r="V151" s="421"/>
      <c r="W151" s="421"/>
      <c r="X151" s="421"/>
      <c r="Y151" s="421"/>
      <c r="Z151" s="421"/>
      <c r="AA151" s="421"/>
      <c r="AB151" s="421"/>
      <c r="AC151" s="421"/>
      <c r="AD151" s="421"/>
      <c r="AE151" s="421"/>
      <c r="AF151" s="421"/>
      <c r="AG151" s="421"/>
      <c r="AH151" s="421"/>
      <c r="AI151" s="421"/>
      <c r="AJ151" s="421"/>
      <c r="AK151" s="421"/>
      <c r="AL151" s="421"/>
      <c r="AM151" s="421"/>
      <c r="AN151" s="421"/>
      <c r="AO151" s="421"/>
      <c r="AP151" s="421"/>
      <c r="AQ151" s="421"/>
      <c r="AR151" s="421"/>
      <c r="AS151" s="421"/>
      <c r="AT151" s="421"/>
      <c r="AU151" s="421"/>
      <c r="AV151" s="421"/>
      <c r="AW151" s="421"/>
      <c r="AX151" s="421"/>
      <c r="AY151" s="421"/>
      <c r="AZ151" s="421"/>
      <c r="BA151" s="421"/>
    </row>
    <row r="152" spans="1:16" ht="13.5" thickBot="1">
      <c r="A152" s="569" t="s">
        <v>34</v>
      </c>
      <c r="B152" s="569"/>
      <c r="C152" s="569"/>
      <c r="D152" s="570"/>
      <c r="E152" s="184">
        <f>SUM(E135:E151)</f>
        <v>718</v>
      </c>
      <c r="F152" s="184">
        <f aca="true" t="shared" si="50" ref="F152:P152">SUM(F135:F151)</f>
        <v>751</v>
      </c>
      <c r="G152" s="184">
        <f t="shared" si="50"/>
        <v>1469</v>
      </c>
      <c r="H152" s="184">
        <f t="shared" si="50"/>
        <v>421</v>
      </c>
      <c r="I152" s="184">
        <f t="shared" si="50"/>
        <v>443</v>
      </c>
      <c r="J152" s="184">
        <f t="shared" si="50"/>
        <v>864</v>
      </c>
      <c r="K152" s="184">
        <f t="shared" si="50"/>
        <v>2022</v>
      </c>
      <c r="L152" s="184">
        <f t="shared" si="50"/>
        <v>2054</v>
      </c>
      <c r="M152" s="184">
        <f t="shared" si="50"/>
        <v>4076</v>
      </c>
      <c r="N152" s="184">
        <f t="shared" si="50"/>
        <v>2443</v>
      </c>
      <c r="O152" s="184">
        <f t="shared" si="50"/>
        <v>2497</v>
      </c>
      <c r="P152" s="184">
        <f t="shared" si="50"/>
        <v>4940</v>
      </c>
    </row>
    <row r="153" spans="1:53" s="8" customFormat="1" ht="13.5" thickBot="1">
      <c r="A153" s="76"/>
      <c r="B153" s="76"/>
      <c r="C153" s="76"/>
      <c r="D153" s="7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</row>
    <row r="154" spans="1:16" ht="13.5" thickBot="1">
      <c r="A154" s="174" t="s">
        <v>35</v>
      </c>
      <c r="B154" s="308" t="s">
        <v>51</v>
      </c>
      <c r="C154" s="174" t="s">
        <v>9</v>
      </c>
      <c r="D154" s="177"/>
      <c r="E154" s="178" t="s">
        <v>15</v>
      </c>
      <c r="F154" s="178" t="s">
        <v>16</v>
      </c>
      <c r="G154" s="178" t="s">
        <v>17</v>
      </c>
      <c r="H154" s="178" t="s">
        <v>15</v>
      </c>
      <c r="I154" s="178" t="s">
        <v>16</v>
      </c>
      <c r="J154" s="178" t="s">
        <v>17</v>
      </c>
      <c r="K154" s="178" t="s">
        <v>15</v>
      </c>
      <c r="L154" s="178" t="s">
        <v>16</v>
      </c>
      <c r="M154" s="178" t="s">
        <v>17</v>
      </c>
      <c r="N154" s="178" t="s">
        <v>15</v>
      </c>
      <c r="O154" s="178" t="s">
        <v>16</v>
      </c>
      <c r="P154" s="178" t="s">
        <v>17</v>
      </c>
    </row>
    <row r="155" spans="1:16" ht="12.75" customHeight="1">
      <c r="A155" s="157" t="s">
        <v>100</v>
      </c>
      <c r="B155" s="390" t="s">
        <v>88</v>
      </c>
      <c r="C155" s="187" t="s">
        <v>87</v>
      </c>
      <c r="D155" s="188"/>
      <c r="E155" s="221">
        <v>0</v>
      </c>
      <c r="F155" s="46">
        <v>0</v>
      </c>
      <c r="G155" s="46">
        <f>SUM(E155:F155)</f>
        <v>0</v>
      </c>
      <c r="H155" s="46">
        <v>0</v>
      </c>
      <c r="I155" s="46">
        <v>0</v>
      </c>
      <c r="J155" s="46">
        <f>SUM(H155:I155)</f>
        <v>0</v>
      </c>
      <c r="K155" s="46">
        <v>0</v>
      </c>
      <c r="L155" s="46">
        <v>0</v>
      </c>
      <c r="M155" s="46">
        <f>SUM(K155:L155)</f>
        <v>0</v>
      </c>
      <c r="N155" s="46">
        <f>SUM(H155,K155)</f>
        <v>0</v>
      </c>
      <c r="O155" s="46">
        <f>SUM(I155,L155)</f>
        <v>0</v>
      </c>
      <c r="P155" s="129">
        <f aca="true" t="shared" si="51" ref="P155:P163">SUM(N155:O155)</f>
        <v>0</v>
      </c>
    </row>
    <row r="156" spans="1:16" s="303" customFormat="1" ht="12.75" customHeight="1">
      <c r="A156" s="157" t="s">
        <v>101</v>
      </c>
      <c r="B156" s="390" t="s">
        <v>88</v>
      </c>
      <c r="C156" s="187" t="s">
        <v>87</v>
      </c>
      <c r="D156" s="361"/>
      <c r="E156" s="221">
        <v>0</v>
      </c>
      <c r="F156" s="46">
        <v>0</v>
      </c>
      <c r="G156" s="46">
        <f aca="true" t="shared" si="52" ref="G156:G163">SUM(E156:F156)</f>
        <v>0</v>
      </c>
      <c r="H156" s="46">
        <v>0</v>
      </c>
      <c r="I156" s="46">
        <v>0</v>
      </c>
      <c r="J156" s="46">
        <f aca="true" t="shared" si="53" ref="J156:J163">SUM(H156:I156)</f>
        <v>0</v>
      </c>
      <c r="K156" s="46">
        <v>0</v>
      </c>
      <c r="L156" s="46">
        <v>0</v>
      </c>
      <c r="M156" s="46">
        <f>SUM(K156:L156)</f>
        <v>0</v>
      </c>
      <c r="N156" s="46">
        <f aca="true" t="shared" si="54" ref="N156:N163">SUM(H156,K156)</f>
        <v>0</v>
      </c>
      <c r="O156" s="46">
        <f aca="true" t="shared" si="55" ref="O156:O163">SUM(I156,L156)</f>
        <v>0</v>
      </c>
      <c r="P156" s="129">
        <f t="shared" si="51"/>
        <v>0</v>
      </c>
    </row>
    <row r="157" spans="1:16" ht="12.75">
      <c r="A157" s="64" t="s">
        <v>102</v>
      </c>
      <c r="B157" s="390" t="s">
        <v>88</v>
      </c>
      <c r="C157" s="143" t="s">
        <v>87</v>
      </c>
      <c r="D157" s="361"/>
      <c r="E157" s="53">
        <v>10</v>
      </c>
      <c r="F157" s="54">
        <v>15</v>
      </c>
      <c r="G157" s="46">
        <f t="shared" si="52"/>
        <v>25</v>
      </c>
      <c r="H157" s="47">
        <v>9</v>
      </c>
      <c r="I157" s="47">
        <v>12</v>
      </c>
      <c r="J157" s="46">
        <f t="shared" si="53"/>
        <v>21</v>
      </c>
      <c r="K157" s="47">
        <v>7</v>
      </c>
      <c r="L157" s="47">
        <v>13</v>
      </c>
      <c r="M157" s="46">
        <f aca="true" t="shared" si="56" ref="M157:M163">SUM(K157:L157)</f>
        <v>20</v>
      </c>
      <c r="N157" s="46">
        <f t="shared" si="54"/>
        <v>16</v>
      </c>
      <c r="O157" s="46">
        <f t="shared" si="55"/>
        <v>25</v>
      </c>
      <c r="P157" s="129">
        <f t="shared" si="51"/>
        <v>41</v>
      </c>
    </row>
    <row r="158" spans="1:16" ht="12.75">
      <c r="A158" s="147" t="s">
        <v>36</v>
      </c>
      <c r="B158" s="390" t="s">
        <v>88</v>
      </c>
      <c r="C158" s="165" t="s">
        <v>87</v>
      </c>
      <c r="D158" s="361"/>
      <c r="E158" s="133">
        <v>0</v>
      </c>
      <c r="F158" s="134">
        <v>0</v>
      </c>
      <c r="G158" s="46">
        <f t="shared" si="52"/>
        <v>0</v>
      </c>
      <c r="H158" s="66">
        <v>0</v>
      </c>
      <c r="I158" s="66">
        <v>0</v>
      </c>
      <c r="J158" s="46">
        <f t="shared" si="53"/>
        <v>0</v>
      </c>
      <c r="K158" s="66">
        <v>0</v>
      </c>
      <c r="L158" s="66">
        <v>0</v>
      </c>
      <c r="M158" s="46">
        <f t="shared" si="56"/>
        <v>0</v>
      </c>
      <c r="N158" s="46">
        <f t="shared" si="54"/>
        <v>0</v>
      </c>
      <c r="O158" s="46">
        <f t="shared" si="55"/>
        <v>0</v>
      </c>
      <c r="P158" s="129">
        <f t="shared" si="51"/>
        <v>0</v>
      </c>
    </row>
    <row r="159" spans="1:16" ht="12.75">
      <c r="A159" s="64" t="s">
        <v>37</v>
      </c>
      <c r="B159" s="75" t="s">
        <v>90</v>
      </c>
      <c r="C159" s="143" t="s">
        <v>87</v>
      </c>
      <c r="D159" s="361"/>
      <c r="E159" s="53">
        <v>0</v>
      </c>
      <c r="F159" s="54">
        <v>0</v>
      </c>
      <c r="G159" s="46">
        <f t="shared" si="52"/>
        <v>0</v>
      </c>
      <c r="H159" s="47">
        <v>0</v>
      </c>
      <c r="I159" s="47">
        <v>0</v>
      </c>
      <c r="J159" s="46">
        <f t="shared" si="53"/>
        <v>0</v>
      </c>
      <c r="K159" s="47">
        <v>8</v>
      </c>
      <c r="L159" s="47">
        <v>16</v>
      </c>
      <c r="M159" s="46">
        <f t="shared" si="56"/>
        <v>24</v>
      </c>
      <c r="N159" s="46">
        <f t="shared" si="54"/>
        <v>8</v>
      </c>
      <c r="O159" s="46">
        <f t="shared" si="55"/>
        <v>16</v>
      </c>
      <c r="P159" s="129">
        <f t="shared" si="51"/>
        <v>24</v>
      </c>
    </row>
    <row r="160" spans="1:16" ht="12.75">
      <c r="A160" s="64" t="s">
        <v>202</v>
      </c>
      <c r="B160" s="75" t="s">
        <v>203</v>
      </c>
      <c r="C160" s="143" t="s">
        <v>87</v>
      </c>
      <c r="D160" s="361"/>
      <c r="E160" s="53">
        <v>0</v>
      </c>
      <c r="F160" s="54">
        <v>0</v>
      </c>
      <c r="G160" s="46">
        <f t="shared" si="52"/>
        <v>0</v>
      </c>
      <c r="H160" s="47">
        <v>0</v>
      </c>
      <c r="I160" s="47">
        <v>0</v>
      </c>
      <c r="J160" s="46">
        <f t="shared" si="53"/>
        <v>0</v>
      </c>
      <c r="K160" s="47">
        <v>0</v>
      </c>
      <c r="L160" s="47">
        <v>0</v>
      </c>
      <c r="M160" s="46">
        <f t="shared" si="56"/>
        <v>0</v>
      </c>
      <c r="N160" s="46">
        <f t="shared" si="54"/>
        <v>0</v>
      </c>
      <c r="O160" s="46">
        <f t="shared" si="55"/>
        <v>0</v>
      </c>
      <c r="P160" s="129">
        <f t="shared" si="51"/>
        <v>0</v>
      </c>
    </row>
    <row r="161" spans="1:16" ht="12.75">
      <c r="A161" s="460" t="s">
        <v>103</v>
      </c>
      <c r="B161" s="439" t="s">
        <v>96</v>
      </c>
      <c r="C161" s="440" t="s">
        <v>87</v>
      </c>
      <c r="D161" s="441"/>
      <c r="E161" s="461">
        <v>0</v>
      </c>
      <c r="F161" s="462">
        <v>0</v>
      </c>
      <c r="G161" s="46">
        <f t="shared" si="52"/>
        <v>0</v>
      </c>
      <c r="H161" s="445">
        <v>6</v>
      </c>
      <c r="I161" s="445">
        <v>8</v>
      </c>
      <c r="J161" s="46">
        <f t="shared" si="53"/>
        <v>14</v>
      </c>
      <c r="K161" s="445">
        <v>11</v>
      </c>
      <c r="L161" s="445">
        <v>14</v>
      </c>
      <c r="M161" s="46">
        <f t="shared" si="56"/>
        <v>25</v>
      </c>
      <c r="N161" s="46">
        <f t="shared" si="54"/>
        <v>17</v>
      </c>
      <c r="O161" s="46">
        <f t="shared" si="55"/>
        <v>22</v>
      </c>
      <c r="P161" s="129">
        <f t="shared" si="51"/>
        <v>39</v>
      </c>
    </row>
    <row r="162" spans="1:53" s="8" customFormat="1" ht="12.75">
      <c r="A162" s="438" t="s">
        <v>231</v>
      </c>
      <c r="B162" s="439" t="s">
        <v>92</v>
      </c>
      <c r="C162" s="440" t="s">
        <v>93</v>
      </c>
      <c r="D162" s="441"/>
      <c r="E162" s="442">
        <v>6</v>
      </c>
      <c r="F162" s="443">
        <v>3</v>
      </c>
      <c r="G162" s="46">
        <f t="shared" si="52"/>
        <v>9</v>
      </c>
      <c r="H162" s="445">
        <v>5</v>
      </c>
      <c r="I162" s="445">
        <v>0</v>
      </c>
      <c r="J162" s="46">
        <f t="shared" si="53"/>
        <v>5</v>
      </c>
      <c r="K162" s="445">
        <v>2</v>
      </c>
      <c r="L162" s="445">
        <v>1</v>
      </c>
      <c r="M162" s="46">
        <f t="shared" si="56"/>
        <v>3</v>
      </c>
      <c r="N162" s="46">
        <f t="shared" si="54"/>
        <v>7</v>
      </c>
      <c r="O162" s="46">
        <f t="shared" si="55"/>
        <v>1</v>
      </c>
      <c r="P162" s="129">
        <f t="shared" si="51"/>
        <v>8</v>
      </c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</row>
    <row r="163" spans="1:16" ht="13.5" thickBot="1">
      <c r="A163" s="385" t="s">
        <v>104</v>
      </c>
      <c r="B163" s="386" t="s">
        <v>98</v>
      </c>
      <c r="C163" s="387" t="s">
        <v>87</v>
      </c>
      <c r="D163" s="388"/>
      <c r="E163" s="203">
        <v>1</v>
      </c>
      <c r="F163" s="204">
        <v>1</v>
      </c>
      <c r="G163" s="46">
        <f t="shared" si="52"/>
        <v>2</v>
      </c>
      <c r="H163" s="204">
        <v>0</v>
      </c>
      <c r="I163" s="204">
        <v>1</v>
      </c>
      <c r="J163" s="46">
        <f t="shared" si="53"/>
        <v>1</v>
      </c>
      <c r="K163" s="204">
        <v>1</v>
      </c>
      <c r="L163" s="204">
        <v>0</v>
      </c>
      <c r="M163" s="46">
        <f t="shared" si="56"/>
        <v>1</v>
      </c>
      <c r="N163" s="46">
        <f t="shared" si="54"/>
        <v>1</v>
      </c>
      <c r="O163" s="46">
        <f t="shared" si="55"/>
        <v>1</v>
      </c>
      <c r="P163" s="129">
        <f t="shared" si="51"/>
        <v>2</v>
      </c>
    </row>
    <row r="164" spans="1:53" s="8" customFormat="1" ht="13.5" thickBot="1">
      <c r="A164" s="569" t="s">
        <v>34</v>
      </c>
      <c r="B164" s="569"/>
      <c r="C164" s="569"/>
      <c r="D164" s="569"/>
      <c r="E164" s="184">
        <f>SUM(E155:E163)</f>
        <v>17</v>
      </c>
      <c r="F164" s="184">
        <f aca="true" t="shared" si="57" ref="F164:P164">SUM(F155:F163)</f>
        <v>19</v>
      </c>
      <c r="G164" s="184">
        <f t="shared" si="57"/>
        <v>36</v>
      </c>
      <c r="H164" s="184">
        <f t="shared" si="57"/>
        <v>20</v>
      </c>
      <c r="I164" s="184">
        <f t="shared" si="57"/>
        <v>21</v>
      </c>
      <c r="J164" s="184">
        <f t="shared" si="57"/>
        <v>41</v>
      </c>
      <c r="K164" s="184">
        <f t="shared" si="57"/>
        <v>29</v>
      </c>
      <c r="L164" s="184">
        <f t="shared" si="57"/>
        <v>44</v>
      </c>
      <c r="M164" s="184">
        <f t="shared" si="57"/>
        <v>73</v>
      </c>
      <c r="N164" s="184">
        <f t="shared" si="57"/>
        <v>49</v>
      </c>
      <c r="O164" s="184">
        <f t="shared" si="57"/>
        <v>65</v>
      </c>
      <c r="P164" s="184">
        <f t="shared" si="57"/>
        <v>114</v>
      </c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</row>
    <row r="165" spans="1:53" s="8" customFormat="1" ht="12.75">
      <c r="A165" s="137"/>
      <c r="B165" s="137"/>
      <c r="C165" s="137"/>
      <c r="D165" s="137"/>
      <c r="E165" s="567"/>
      <c r="F165" s="567"/>
      <c r="G165" s="567"/>
      <c r="H165" s="567"/>
      <c r="I165" s="567"/>
      <c r="J165" s="567"/>
      <c r="K165" s="567"/>
      <c r="L165" s="567"/>
      <c r="M165" s="567"/>
      <c r="N165" s="567"/>
      <c r="O165" s="567"/>
      <c r="P165" s="56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</row>
    <row r="166" spans="1:53" s="8" customFormat="1" ht="12.75">
      <c r="A166" s="76"/>
      <c r="B166" s="76"/>
      <c r="C166" s="76"/>
      <c r="D166" s="7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</row>
    <row r="167" spans="1:53" s="8" customFormat="1" ht="12.75">
      <c r="A167" s="76"/>
      <c r="B167" s="76"/>
      <c r="C167" s="76"/>
      <c r="D167" s="7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</row>
    <row r="168" spans="1:53" s="8" customFormat="1" ht="12.75">
      <c r="A168" s="76"/>
      <c r="B168" s="76"/>
      <c r="C168" s="76"/>
      <c r="D168" s="7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</row>
    <row r="169" spans="1:53" s="8" customFormat="1" ht="12.75">
      <c r="A169" s="76"/>
      <c r="B169" s="76"/>
      <c r="C169" s="76"/>
      <c r="D169" s="7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</row>
    <row r="170" spans="1:53" s="448" customFormat="1" ht="13.5" thickBot="1">
      <c r="A170" s="76"/>
      <c r="B170" s="76"/>
      <c r="C170" s="76"/>
      <c r="D170" s="76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447"/>
      <c r="R170" s="447"/>
      <c r="S170" s="447"/>
      <c r="T170" s="447"/>
      <c r="U170" s="447"/>
      <c r="V170" s="447"/>
      <c r="W170" s="447"/>
      <c r="X170" s="447"/>
      <c r="Y170" s="447"/>
      <c r="Z170" s="447"/>
      <c r="AA170" s="447"/>
      <c r="AB170" s="447"/>
      <c r="AC170" s="447"/>
      <c r="AD170" s="447"/>
      <c r="AE170" s="447"/>
      <c r="AF170" s="447"/>
      <c r="AG170" s="447"/>
      <c r="AH170" s="447"/>
      <c r="AI170" s="447"/>
      <c r="AJ170" s="447"/>
      <c r="AK170" s="447"/>
      <c r="AL170" s="447"/>
      <c r="AM170" s="447"/>
      <c r="AN170" s="447"/>
      <c r="AO170" s="447"/>
      <c r="AP170" s="447"/>
      <c r="AQ170" s="447"/>
      <c r="AR170" s="447"/>
      <c r="AS170" s="447"/>
      <c r="AT170" s="447"/>
      <c r="AU170" s="447"/>
      <c r="AV170" s="447"/>
      <c r="AW170" s="447"/>
      <c r="AX170" s="447"/>
      <c r="AY170" s="447"/>
      <c r="AZ170" s="447"/>
      <c r="BA170" s="447"/>
    </row>
    <row r="171" spans="1:53" s="8" customFormat="1" ht="13.5" thickBot="1">
      <c r="A171" s="174" t="s">
        <v>47</v>
      </c>
      <c r="B171" s="175" t="s">
        <v>51</v>
      </c>
      <c r="C171" s="176" t="s">
        <v>9</v>
      </c>
      <c r="D171" s="209"/>
      <c r="E171" s="178" t="s">
        <v>15</v>
      </c>
      <c r="F171" s="178" t="s">
        <v>16</v>
      </c>
      <c r="G171" s="178" t="s">
        <v>17</v>
      </c>
      <c r="H171" s="178" t="s">
        <v>15</v>
      </c>
      <c r="I171" s="178" t="s">
        <v>16</v>
      </c>
      <c r="J171" s="178" t="s">
        <v>17</v>
      </c>
      <c r="K171" s="178" t="s">
        <v>15</v>
      </c>
      <c r="L171" s="178" t="s">
        <v>16</v>
      </c>
      <c r="M171" s="178" t="s">
        <v>17</v>
      </c>
      <c r="N171" s="178" t="s">
        <v>15</v>
      </c>
      <c r="O171" s="178" t="s">
        <v>16</v>
      </c>
      <c r="P171" s="178" t="s">
        <v>17</v>
      </c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</row>
    <row r="172" spans="1:53" s="8" customFormat="1" ht="12.75">
      <c r="A172" s="463" t="s">
        <v>40</v>
      </c>
      <c r="B172" s="464" t="s">
        <v>235</v>
      </c>
      <c r="C172" s="465" t="s">
        <v>87</v>
      </c>
      <c r="D172" s="466"/>
      <c r="E172" s="467">
        <v>0</v>
      </c>
      <c r="F172" s="515">
        <v>0</v>
      </c>
      <c r="G172" s="515">
        <f>SUM(E172:F172)</f>
        <v>0</v>
      </c>
      <c r="H172" s="515">
        <v>0</v>
      </c>
      <c r="I172" s="515">
        <v>0</v>
      </c>
      <c r="J172" s="515">
        <f>SUM(H172:I172)</f>
        <v>0</v>
      </c>
      <c r="K172" s="515">
        <v>9</v>
      </c>
      <c r="L172" s="515">
        <v>7</v>
      </c>
      <c r="M172" s="515">
        <f>SUM(K172:L172)</f>
        <v>16</v>
      </c>
      <c r="N172" s="515">
        <f>SUM(H172,K172)</f>
        <v>9</v>
      </c>
      <c r="O172" s="515">
        <f>SUM(I172,L172)</f>
        <v>7</v>
      </c>
      <c r="P172" s="516">
        <f>SUM(N172:O172)</f>
        <v>16</v>
      </c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</row>
    <row r="173" spans="1:16" ht="26.25" thickBot="1">
      <c r="A173" s="40" t="s">
        <v>105</v>
      </c>
      <c r="B173" s="41" t="s">
        <v>106</v>
      </c>
      <c r="C173" s="255" t="s">
        <v>107</v>
      </c>
      <c r="D173" s="227"/>
      <c r="E173" s="221">
        <v>0</v>
      </c>
      <c r="F173" s="46">
        <v>0</v>
      </c>
      <c r="G173" s="449">
        <f>SUM(E173:F173)</f>
        <v>0</v>
      </c>
      <c r="H173" s="450">
        <v>0</v>
      </c>
      <c r="I173" s="450">
        <v>0</v>
      </c>
      <c r="J173" s="449">
        <f>SUM(H173:I173)</f>
        <v>0</v>
      </c>
      <c r="K173" s="450">
        <v>0</v>
      </c>
      <c r="L173" s="450">
        <v>0</v>
      </c>
      <c r="M173" s="449">
        <f>SUM(K173:L173)</f>
        <v>0</v>
      </c>
      <c r="N173" s="449">
        <f>SUM(H173,K173)</f>
        <v>0</v>
      </c>
      <c r="O173" s="449">
        <f>SUM(I173,L173)</f>
        <v>0</v>
      </c>
      <c r="P173" s="517">
        <f>SUM(N173:O173)</f>
        <v>0</v>
      </c>
    </row>
    <row r="174" spans="1:16" ht="12" customHeight="1" thickBot="1">
      <c r="A174" s="569" t="s">
        <v>34</v>
      </c>
      <c r="B174" s="569"/>
      <c r="C174" s="569"/>
      <c r="D174" s="570"/>
      <c r="E174" s="182">
        <f>E172</f>
        <v>0</v>
      </c>
      <c r="F174" s="182">
        <f aca="true" t="shared" si="58" ref="F174:P174">F172</f>
        <v>0</v>
      </c>
      <c r="G174" s="182">
        <f t="shared" si="58"/>
        <v>0</v>
      </c>
      <c r="H174" s="182">
        <f t="shared" si="58"/>
        <v>0</v>
      </c>
      <c r="I174" s="182">
        <f t="shared" si="58"/>
        <v>0</v>
      </c>
      <c r="J174" s="182">
        <f t="shared" si="58"/>
        <v>0</v>
      </c>
      <c r="K174" s="182">
        <f t="shared" si="58"/>
        <v>9</v>
      </c>
      <c r="L174" s="182">
        <f t="shared" si="58"/>
        <v>7</v>
      </c>
      <c r="M174" s="182">
        <f t="shared" si="58"/>
        <v>16</v>
      </c>
      <c r="N174" s="182">
        <f t="shared" si="58"/>
        <v>9</v>
      </c>
      <c r="O174" s="182">
        <f t="shared" si="58"/>
        <v>7</v>
      </c>
      <c r="P174" s="182">
        <f t="shared" si="58"/>
        <v>16</v>
      </c>
    </row>
    <row r="175" spans="1:16" ht="13.5" thickBot="1">
      <c r="A175" s="571" t="s">
        <v>49</v>
      </c>
      <c r="B175" s="571"/>
      <c r="C175" s="571"/>
      <c r="D175" s="572"/>
      <c r="E175" s="185">
        <f>SUM(E152,E164,E174)</f>
        <v>735</v>
      </c>
      <c r="F175" s="185">
        <f aca="true" t="shared" si="59" ref="F175:P175">SUM(F152,F164,F174)</f>
        <v>770</v>
      </c>
      <c r="G175" s="185">
        <f t="shared" si="59"/>
        <v>1505</v>
      </c>
      <c r="H175" s="185">
        <f t="shared" si="59"/>
        <v>441</v>
      </c>
      <c r="I175" s="185">
        <f t="shared" si="59"/>
        <v>464</v>
      </c>
      <c r="J175" s="185">
        <f t="shared" si="59"/>
        <v>905</v>
      </c>
      <c r="K175" s="185">
        <f t="shared" si="59"/>
        <v>2060</v>
      </c>
      <c r="L175" s="185">
        <f t="shared" si="59"/>
        <v>2105</v>
      </c>
      <c r="M175" s="185">
        <f t="shared" si="59"/>
        <v>4165</v>
      </c>
      <c r="N175" s="185">
        <f t="shared" si="59"/>
        <v>2501</v>
      </c>
      <c r="O175" s="185">
        <f t="shared" si="59"/>
        <v>2569</v>
      </c>
      <c r="P175" s="185">
        <f t="shared" si="59"/>
        <v>5070</v>
      </c>
    </row>
    <row r="176" ht="15.75" thickBot="1"/>
    <row r="177" spans="1:16" ht="13.5" thickBot="1">
      <c r="A177" s="586" t="s">
        <v>108</v>
      </c>
      <c r="B177" s="586"/>
      <c r="C177" s="586"/>
      <c r="D177" s="586"/>
      <c r="E177" s="586"/>
      <c r="F177" s="586"/>
      <c r="G177" s="586"/>
      <c r="H177" s="595" t="s">
        <v>6</v>
      </c>
      <c r="I177" s="595"/>
      <c r="J177" s="595"/>
      <c r="K177" s="595"/>
      <c r="L177" s="595"/>
      <c r="M177" s="595"/>
      <c r="N177" s="595"/>
      <c r="O177" s="595"/>
      <c r="P177" s="595"/>
    </row>
    <row r="178" spans="1:16" ht="13.5" thickBot="1">
      <c r="A178" s="174" t="s">
        <v>7</v>
      </c>
      <c r="B178" s="175" t="s">
        <v>51</v>
      </c>
      <c r="C178" s="176" t="s">
        <v>9</v>
      </c>
      <c r="D178" s="209"/>
      <c r="E178" s="588" t="s">
        <v>10</v>
      </c>
      <c r="F178" s="588"/>
      <c r="G178" s="588"/>
      <c r="H178" s="594" t="s">
        <v>11</v>
      </c>
      <c r="I178" s="588"/>
      <c r="J178" s="588"/>
      <c r="K178" s="588" t="s">
        <v>12</v>
      </c>
      <c r="L178" s="588"/>
      <c r="M178" s="588"/>
      <c r="N178" s="588" t="s">
        <v>13</v>
      </c>
      <c r="O178" s="588"/>
      <c r="P178" s="588"/>
    </row>
    <row r="179" spans="1:16" ht="13.5" thickBot="1">
      <c r="A179" s="174" t="s">
        <v>14</v>
      </c>
      <c r="B179" s="177"/>
      <c r="C179" s="177"/>
      <c r="D179" s="209"/>
      <c r="E179" s="178" t="s">
        <v>15</v>
      </c>
      <c r="F179" s="178" t="s">
        <v>16</v>
      </c>
      <c r="G179" s="178" t="s">
        <v>17</v>
      </c>
      <c r="H179" s="178" t="s">
        <v>15</v>
      </c>
      <c r="I179" s="178" t="s">
        <v>16</v>
      </c>
      <c r="J179" s="178" t="s">
        <v>17</v>
      </c>
      <c r="K179" s="178" t="s">
        <v>15</v>
      </c>
      <c r="L179" s="178" t="s">
        <v>16</v>
      </c>
      <c r="M179" s="178" t="s">
        <v>17</v>
      </c>
      <c r="N179" s="178" t="s">
        <v>15</v>
      </c>
      <c r="O179" s="178" t="s">
        <v>16</v>
      </c>
      <c r="P179" s="178" t="s">
        <v>17</v>
      </c>
    </row>
    <row r="180" spans="1:16" ht="9.75" customHeight="1">
      <c r="A180" s="157" t="s">
        <v>169</v>
      </c>
      <c r="B180" s="37" t="s">
        <v>110</v>
      </c>
      <c r="C180" s="159" t="s">
        <v>111</v>
      </c>
      <c r="D180" s="230"/>
      <c r="E180" s="231">
        <v>0</v>
      </c>
      <c r="F180" s="20">
        <v>0</v>
      </c>
      <c r="G180" s="20">
        <f>SUM(E180:F180)</f>
        <v>0</v>
      </c>
      <c r="H180" s="16"/>
      <c r="I180" s="16"/>
      <c r="J180" s="16">
        <f>SUM(H180:I180)</f>
        <v>0</v>
      </c>
      <c r="K180" s="16"/>
      <c r="L180" s="16"/>
      <c r="M180" s="16">
        <f>SUM(K180:L180)</f>
        <v>0</v>
      </c>
      <c r="N180" s="16">
        <f>SUM(H180,K180)</f>
        <v>0</v>
      </c>
      <c r="O180" s="16">
        <f>SUM(I180,L180)</f>
        <v>0</v>
      </c>
      <c r="P180" s="17">
        <f>SUM(N180:O180)</f>
        <v>0</v>
      </c>
    </row>
    <row r="181" spans="1:16" ht="13.5" thickBot="1">
      <c r="A181" s="15" t="s">
        <v>109</v>
      </c>
      <c r="B181" s="50" t="s">
        <v>110</v>
      </c>
      <c r="C181" s="132" t="s">
        <v>111</v>
      </c>
      <c r="D181" s="12"/>
      <c r="E181" s="232">
        <v>89</v>
      </c>
      <c r="F181" s="107">
        <v>29</v>
      </c>
      <c r="G181" s="107">
        <f>SUM(E181:F181)</f>
        <v>118</v>
      </c>
      <c r="H181" s="24">
        <v>83</v>
      </c>
      <c r="I181" s="24">
        <v>26</v>
      </c>
      <c r="J181" s="16">
        <f>SUM(H181:I181)</f>
        <v>109</v>
      </c>
      <c r="K181" s="24">
        <v>311</v>
      </c>
      <c r="L181" s="24">
        <v>55</v>
      </c>
      <c r="M181" s="107">
        <f>SUM(K181:L181)</f>
        <v>366</v>
      </c>
      <c r="N181" s="24">
        <f>SUM(H181,K181)</f>
        <v>394</v>
      </c>
      <c r="O181" s="24">
        <f>SUM(I181,L181)</f>
        <v>81</v>
      </c>
      <c r="P181" s="186">
        <f>SUM(N181:O181)</f>
        <v>475</v>
      </c>
    </row>
    <row r="182" spans="1:16" ht="13.5" thickBot="1">
      <c r="A182" s="609" t="s">
        <v>34</v>
      </c>
      <c r="B182" s="609"/>
      <c r="C182" s="609"/>
      <c r="D182" s="610"/>
      <c r="E182" s="180">
        <f>SUM(E180:E181)</f>
        <v>89</v>
      </c>
      <c r="F182" s="180">
        <f aca="true" t="shared" si="60" ref="F182:P182">SUM(F180:F181)</f>
        <v>29</v>
      </c>
      <c r="G182" s="180">
        <f t="shared" si="60"/>
        <v>118</v>
      </c>
      <c r="H182" s="180">
        <f t="shared" si="60"/>
        <v>83</v>
      </c>
      <c r="I182" s="180">
        <f t="shared" si="60"/>
        <v>26</v>
      </c>
      <c r="J182" s="180">
        <f t="shared" si="60"/>
        <v>109</v>
      </c>
      <c r="K182" s="180">
        <f t="shared" si="60"/>
        <v>311</v>
      </c>
      <c r="L182" s="180">
        <f t="shared" si="60"/>
        <v>55</v>
      </c>
      <c r="M182" s="180">
        <f t="shared" si="60"/>
        <v>366</v>
      </c>
      <c r="N182" s="180">
        <f t="shared" si="60"/>
        <v>394</v>
      </c>
      <c r="O182" s="180">
        <f t="shared" si="60"/>
        <v>81</v>
      </c>
      <c r="P182" s="180">
        <f t="shared" si="60"/>
        <v>475</v>
      </c>
    </row>
    <row r="183" spans="1:16" ht="12.75">
      <c r="A183" s="89"/>
      <c r="B183" s="89"/>
      <c r="C183" s="89"/>
      <c r="D183" s="89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ht="12.75">
      <c r="A184" s="89"/>
      <c r="B184" s="89"/>
      <c r="C184" s="89"/>
      <c r="D184" s="89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ht="13.5" thickBot="1">
      <c r="A185" s="76"/>
      <c r="B185" s="76"/>
      <c r="C185" s="76"/>
      <c r="D185" s="76"/>
      <c r="E185" s="109"/>
      <c r="F185" s="109"/>
      <c r="G185" s="121"/>
      <c r="H185" s="109"/>
      <c r="I185" s="109"/>
      <c r="J185" s="121"/>
      <c r="K185" s="109"/>
      <c r="L185" s="109"/>
      <c r="M185" s="121"/>
      <c r="N185" s="109"/>
      <c r="O185" s="109"/>
      <c r="P185" s="121"/>
    </row>
    <row r="186" spans="1:16" ht="13.5" thickBot="1">
      <c r="A186" s="174" t="s">
        <v>35</v>
      </c>
      <c r="B186" s="175" t="s">
        <v>51</v>
      </c>
      <c r="C186" s="176" t="s">
        <v>9</v>
      </c>
      <c r="D186" s="209"/>
      <c r="E186" s="178" t="s">
        <v>15</v>
      </c>
      <c r="F186" s="178" t="s">
        <v>16</v>
      </c>
      <c r="G186" s="178" t="s">
        <v>17</v>
      </c>
      <c r="H186" s="178" t="s">
        <v>15</v>
      </c>
      <c r="I186" s="178" t="s">
        <v>16</v>
      </c>
      <c r="J186" s="178" t="s">
        <v>17</v>
      </c>
      <c r="K186" s="178" t="s">
        <v>15</v>
      </c>
      <c r="L186" s="178" t="s">
        <v>16</v>
      </c>
      <c r="M186" s="178" t="s">
        <v>17</v>
      </c>
      <c r="N186" s="178" t="s">
        <v>15</v>
      </c>
      <c r="O186" s="178" t="s">
        <v>16</v>
      </c>
      <c r="P186" s="178" t="s">
        <v>17</v>
      </c>
    </row>
    <row r="187" spans="1:53" s="8" customFormat="1" ht="13.5" thickBot="1">
      <c r="A187" s="301" t="s">
        <v>231</v>
      </c>
      <c r="B187" s="56" t="s">
        <v>110</v>
      </c>
      <c r="C187" s="138" t="s">
        <v>112</v>
      </c>
      <c r="D187" s="233"/>
      <c r="E187" s="234">
        <v>20</v>
      </c>
      <c r="F187" s="130">
        <v>10</v>
      </c>
      <c r="G187" s="130">
        <f>SUM(E187:F187)</f>
        <v>30</v>
      </c>
      <c r="H187" s="130">
        <v>4</v>
      </c>
      <c r="I187" s="57">
        <v>5</v>
      </c>
      <c r="J187" s="130">
        <f>SUM(H187:I187)</f>
        <v>9</v>
      </c>
      <c r="K187" s="57">
        <v>4</v>
      </c>
      <c r="L187" s="57">
        <v>5</v>
      </c>
      <c r="M187" s="130">
        <f>SUM(K187:L187)</f>
        <v>9</v>
      </c>
      <c r="N187" s="57">
        <f>SUM(H187,K187)</f>
        <v>8</v>
      </c>
      <c r="O187" s="57">
        <f>SUM(I187,L187)</f>
        <v>10</v>
      </c>
      <c r="P187" s="139">
        <f>SUM(N187:O187)</f>
        <v>18</v>
      </c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</row>
    <row r="188" spans="1:53" s="8" customFormat="1" ht="13.5" thickBot="1">
      <c r="A188" s="578" t="s">
        <v>34</v>
      </c>
      <c r="B188" s="611"/>
      <c r="C188" s="611"/>
      <c r="D188" s="611"/>
      <c r="E188" s="135">
        <f>E187</f>
        <v>20</v>
      </c>
      <c r="F188" s="135">
        <f aca="true" t="shared" si="61" ref="F188:P188">F187</f>
        <v>10</v>
      </c>
      <c r="G188" s="135">
        <f t="shared" si="61"/>
        <v>30</v>
      </c>
      <c r="H188" s="135">
        <f t="shared" si="61"/>
        <v>4</v>
      </c>
      <c r="I188" s="135">
        <f t="shared" si="61"/>
        <v>5</v>
      </c>
      <c r="J188" s="135">
        <f t="shared" si="61"/>
        <v>9</v>
      </c>
      <c r="K188" s="135">
        <f t="shared" si="61"/>
        <v>4</v>
      </c>
      <c r="L188" s="135">
        <f t="shared" si="61"/>
        <v>5</v>
      </c>
      <c r="M188" s="135">
        <f t="shared" si="61"/>
        <v>9</v>
      </c>
      <c r="N188" s="135">
        <f t="shared" si="61"/>
        <v>8</v>
      </c>
      <c r="O188" s="135">
        <f t="shared" si="61"/>
        <v>10</v>
      </c>
      <c r="P188" s="135">
        <f t="shared" si="61"/>
        <v>18</v>
      </c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</row>
    <row r="189" ht="14.25" customHeight="1" thickBot="1"/>
    <row r="190" spans="1:16" ht="13.5" thickBot="1">
      <c r="A190" s="174" t="s">
        <v>47</v>
      </c>
      <c r="B190" s="175" t="s">
        <v>51</v>
      </c>
      <c r="C190" s="176" t="s">
        <v>9</v>
      </c>
      <c r="D190" s="209"/>
      <c r="E190" s="178" t="s">
        <v>15</v>
      </c>
      <c r="F190" s="178" t="s">
        <v>16</v>
      </c>
      <c r="G190" s="178" t="s">
        <v>17</v>
      </c>
      <c r="H190" s="178" t="s">
        <v>15</v>
      </c>
      <c r="I190" s="178" t="s">
        <v>16</v>
      </c>
      <c r="J190" s="178" t="s">
        <v>17</v>
      </c>
      <c r="K190" s="178" t="s">
        <v>15</v>
      </c>
      <c r="L190" s="178" t="s">
        <v>16</v>
      </c>
      <c r="M190" s="178" t="s">
        <v>17</v>
      </c>
      <c r="N190" s="178" t="s">
        <v>15</v>
      </c>
      <c r="O190" s="178" t="s">
        <v>16</v>
      </c>
      <c r="P190" s="178" t="s">
        <v>17</v>
      </c>
    </row>
    <row r="191" spans="1:53" s="8" customFormat="1" ht="26.25" thickBot="1">
      <c r="A191" s="468" t="s">
        <v>227</v>
      </c>
      <c r="B191" s="469" t="s">
        <v>110</v>
      </c>
      <c r="C191" s="470" t="s">
        <v>112</v>
      </c>
      <c r="D191" s="471"/>
      <c r="E191" s="472">
        <v>0</v>
      </c>
      <c r="F191" s="473">
        <v>0</v>
      </c>
      <c r="G191" s="473">
        <f>SUM(E191:F191)</f>
        <v>0</v>
      </c>
      <c r="H191" s="473">
        <v>0</v>
      </c>
      <c r="I191" s="474">
        <v>0</v>
      </c>
      <c r="J191" s="473">
        <f>SUM(H191:I191)</f>
        <v>0</v>
      </c>
      <c r="K191" s="474">
        <v>0</v>
      </c>
      <c r="L191" s="474">
        <v>0</v>
      </c>
      <c r="M191" s="473">
        <f>SUM(K191:L191)</f>
        <v>0</v>
      </c>
      <c r="N191" s="474">
        <f>SUM(H191,K191)</f>
        <v>0</v>
      </c>
      <c r="O191" s="474">
        <f>SUM(I191,L191)</f>
        <v>0</v>
      </c>
      <c r="P191" s="475">
        <f>SUM(N191:O191)</f>
        <v>0</v>
      </c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</row>
    <row r="192" spans="1:16" ht="13.5" thickBot="1">
      <c r="A192" s="617" t="s">
        <v>34</v>
      </c>
      <c r="B192" s="618"/>
      <c r="C192" s="618"/>
      <c r="D192" s="618"/>
      <c r="E192" s="476">
        <f>E191</f>
        <v>0</v>
      </c>
      <c r="F192" s="474">
        <f aca="true" t="shared" si="62" ref="F192:O192">F191</f>
        <v>0</v>
      </c>
      <c r="G192" s="474">
        <f t="shared" si="62"/>
        <v>0</v>
      </c>
      <c r="H192" s="474">
        <f t="shared" si="62"/>
        <v>0</v>
      </c>
      <c r="I192" s="474">
        <f t="shared" si="62"/>
        <v>0</v>
      </c>
      <c r="J192" s="474">
        <f t="shared" si="62"/>
        <v>0</v>
      </c>
      <c r="K192" s="474">
        <f t="shared" si="62"/>
        <v>0</v>
      </c>
      <c r="L192" s="474">
        <f t="shared" si="62"/>
        <v>0</v>
      </c>
      <c r="M192" s="474">
        <f t="shared" si="62"/>
        <v>0</v>
      </c>
      <c r="N192" s="474">
        <f t="shared" si="62"/>
        <v>0</v>
      </c>
      <c r="O192" s="474">
        <f t="shared" si="62"/>
        <v>0</v>
      </c>
      <c r="P192" s="477">
        <f>P191</f>
        <v>0</v>
      </c>
    </row>
    <row r="193" spans="1:53" s="140" customFormat="1" ht="13.5" customHeight="1" thickBot="1">
      <c r="A193" s="592" t="s">
        <v>49</v>
      </c>
      <c r="B193" s="592"/>
      <c r="C193" s="592"/>
      <c r="D193" s="593"/>
      <c r="E193" s="185">
        <f>E182+E188+E192</f>
        <v>109</v>
      </c>
      <c r="F193" s="185">
        <f aca="true" t="shared" si="63" ref="F193:P193">F182+F188+F192</f>
        <v>39</v>
      </c>
      <c r="G193" s="185">
        <f t="shared" si="63"/>
        <v>148</v>
      </c>
      <c r="H193" s="185">
        <f t="shared" si="63"/>
        <v>87</v>
      </c>
      <c r="I193" s="185">
        <f t="shared" si="63"/>
        <v>31</v>
      </c>
      <c r="J193" s="185">
        <f t="shared" si="63"/>
        <v>118</v>
      </c>
      <c r="K193" s="185">
        <f t="shared" si="63"/>
        <v>315</v>
      </c>
      <c r="L193" s="185">
        <f t="shared" si="63"/>
        <v>60</v>
      </c>
      <c r="M193" s="185">
        <f t="shared" si="63"/>
        <v>375</v>
      </c>
      <c r="N193" s="185">
        <f t="shared" si="63"/>
        <v>402</v>
      </c>
      <c r="O193" s="185">
        <f t="shared" si="63"/>
        <v>91</v>
      </c>
      <c r="P193" s="185">
        <f t="shared" si="63"/>
        <v>493</v>
      </c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</row>
    <row r="194" spans="1:16" ht="13.5" thickBot="1">
      <c r="A194" s="141"/>
      <c r="B194" s="141"/>
      <c r="C194" s="141"/>
      <c r="D194" s="141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</row>
    <row r="195" spans="1:53" s="479" customFormat="1" ht="13.5" thickBot="1">
      <c r="A195" s="612" t="s">
        <v>113</v>
      </c>
      <c r="B195" s="613"/>
      <c r="C195" s="613"/>
      <c r="D195" s="613"/>
      <c r="E195" s="613"/>
      <c r="F195" s="613"/>
      <c r="G195" s="613"/>
      <c r="H195" s="604" t="s">
        <v>6</v>
      </c>
      <c r="I195" s="604"/>
      <c r="J195" s="604"/>
      <c r="K195" s="604"/>
      <c r="L195" s="604"/>
      <c r="M195" s="604"/>
      <c r="N195" s="604"/>
      <c r="O195" s="604"/>
      <c r="P195" s="605"/>
      <c r="Q195" s="478"/>
      <c r="R195" s="478"/>
      <c r="S195" s="478"/>
      <c r="T195" s="478"/>
      <c r="U195" s="478"/>
      <c r="V195" s="478"/>
      <c r="W195" s="478"/>
      <c r="X195" s="478"/>
      <c r="Y195" s="478"/>
      <c r="Z195" s="478"/>
      <c r="AA195" s="478"/>
      <c r="AB195" s="478"/>
      <c r="AC195" s="478"/>
      <c r="AD195" s="478"/>
      <c r="AE195" s="478"/>
      <c r="AF195" s="478"/>
      <c r="AG195" s="478"/>
      <c r="AH195" s="478"/>
      <c r="AI195" s="478"/>
      <c r="AJ195" s="478"/>
      <c r="AK195" s="478"/>
      <c r="AL195" s="478"/>
      <c r="AM195" s="478"/>
      <c r="AN195" s="478"/>
      <c r="AO195" s="478"/>
      <c r="AP195" s="478"/>
      <c r="AQ195" s="478"/>
      <c r="AR195" s="478"/>
      <c r="AS195" s="478"/>
      <c r="AT195" s="478"/>
      <c r="AU195" s="478"/>
      <c r="AV195" s="478"/>
      <c r="AW195" s="478"/>
      <c r="AX195" s="478"/>
      <c r="AY195" s="478"/>
      <c r="AZ195" s="478"/>
      <c r="BA195" s="478"/>
    </row>
    <row r="196" spans="1:16" ht="12" customHeight="1" thickBot="1">
      <c r="A196" s="556" t="s">
        <v>7</v>
      </c>
      <c r="B196" s="557" t="s">
        <v>51</v>
      </c>
      <c r="C196" s="556" t="s">
        <v>9</v>
      </c>
      <c r="D196" s="418"/>
      <c r="E196" s="606" t="s">
        <v>10</v>
      </c>
      <c r="F196" s="606"/>
      <c r="G196" s="606"/>
      <c r="H196" s="607" t="s">
        <v>11</v>
      </c>
      <c r="I196" s="606"/>
      <c r="J196" s="606"/>
      <c r="K196" s="606" t="s">
        <v>12</v>
      </c>
      <c r="L196" s="606"/>
      <c r="M196" s="606"/>
      <c r="N196" s="606" t="s">
        <v>13</v>
      </c>
      <c r="O196" s="606"/>
      <c r="P196" s="606"/>
    </row>
    <row r="197" spans="1:16" ht="12" customHeight="1" thickBot="1">
      <c r="A197" s="347" t="s">
        <v>14</v>
      </c>
      <c r="B197" s="310"/>
      <c r="C197" s="391"/>
      <c r="D197" s="309"/>
      <c r="E197" s="311" t="s">
        <v>15</v>
      </c>
      <c r="F197" s="311" t="s">
        <v>16</v>
      </c>
      <c r="G197" s="311" t="s">
        <v>17</v>
      </c>
      <c r="H197" s="311" t="s">
        <v>15</v>
      </c>
      <c r="I197" s="311" t="s">
        <v>16</v>
      </c>
      <c r="J197" s="311" t="s">
        <v>17</v>
      </c>
      <c r="K197" s="311" t="s">
        <v>15</v>
      </c>
      <c r="L197" s="311" t="s">
        <v>16</v>
      </c>
      <c r="M197" s="311" t="s">
        <v>17</v>
      </c>
      <c r="N197" s="311" t="s">
        <v>15</v>
      </c>
      <c r="O197" s="311" t="s">
        <v>16</v>
      </c>
      <c r="P197" s="311" t="s">
        <v>17</v>
      </c>
    </row>
    <row r="198" spans="1:16" s="303" customFormat="1" ht="15" customHeight="1">
      <c r="A198" s="40" t="s">
        <v>114</v>
      </c>
      <c r="B198" s="37" t="s">
        <v>84</v>
      </c>
      <c r="C198" s="11" t="s">
        <v>21</v>
      </c>
      <c r="D198" s="392"/>
      <c r="E198" s="393">
        <v>9</v>
      </c>
      <c r="F198" s="108">
        <v>3</v>
      </c>
      <c r="G198" s="108">
        <f>SUM(E198:F198)</f>
        <v>12</v>
      </c>
      <c r="H198" s="108">
        <v>9</v>
      </c>
      <c r="I198" s="108">
        <v>3</v>
      </c>
      <c r="J198" s="108">
        <f>SUM(H198:I198)</f>
        <v>12</v>
      </c>
      <c r="K198" s="108">
        <v>38</v>
      </c>
      <c r="L198" s="108">
        <v>13</v>
      </c>
      <c r="M198" s="108">
        <f>SUM(K198:L198)</f>
        <v>51</v>
      </c>
      <c r="N198" s="108">
        <f>SUM(H198,K198)</f>
        <v>47</v>
      </c>
      <c r="O198" s="108">
        <f>SUM(I198,L198)</f>
        <v>16</v>
      </c>
      <c r="P198" s="156">
        <f>SUM(N198:O198)</f>
        <v>63</v>
      </c>
    </row>
    <row r="199" spans="1:16" ht="24.75" customHeight="1">
      <c r="A199" s="38" t="s">
        <v>184</v>
      </c>
      <c r="B199" s="51" t="s">
        <v>84</v>
      </c>
      <c r="C199" s="11" t="s">
        <v>21</v>
      </c>
      <c r="D199" s="394"/>
      <c r="E199" s="339">
        <v>0</v>
      </c>
      <c r="F199" s="58">
        <v>0</v>
      </c>
      <c r="G199" s="108">
        <f aca="true" t="shared" si="64" ref="G199:G208">SUM(E199:F199)</f>
        <v>0</v>
      </c>
      <c r="H199" s="58">
        <v>0</v>
      </c>
      <c r="I199" s="58">
        <v>0</v>
      </c>
      <c r="J199" s="108">
        <f aca="true" t="shared" si="65" ref="J199:J208">SUM(H199:I199)</f>
        <v>0</v>
      </c>
      <c r="K199" s="58">
        <v>2</v>
      </c>
      <c r="L199" s="58">
        <v>1</v>
      </c>
      <c r="M199" s="108">
        <f aca="true" t="shared" si="66" ref="M199:M208">SUM(K199:L199)</f>
        <v>3</v>
      </c>
      <c r="N199" s="58">
        <f>SUM(H199,K199)</f>
        <v>2</v>
      </c>
      <c r="O199" s="58">
        <f>SUM(I199,L199)</f>
        <v>1</v>
      </c>
      <c r="P199" s="156">
        <f>SUM(N199:O199)</f>
        <v>3</v>
      </c>
    </row>
    <row r="200" spans="1:16" ht="23.25" customHeight="1">
      <c r="A200" s="558" t="s">
        <v>115</v>
      </c>
      <c r="B200" s="51" t="s">
        <v>84</v>
      </c>
      <c r="C200" s="11" t="s">
        <v>21</v>
      </c>
      <c r="D200" s="394"/>
      <c r="E200" s="339">
        <v>0</v>
      </c>
      <c r="F200" s="58">
        <v>0</v>
      </c>
      <c r="G200" s="108">
        <f t="shared" si="64"/>
        <v>0</v>
      </c>
      <c r="H200" s="58">
        <v>4</v>
      </c>
      <c r="I200" s="58">
        <v>6</v>
      </c>
      <c r="J200" s="108">
        <f t="shared" si="65"/>
        <v>10</v>
      </c>
      <c r="K200" s="58">
        <v>19</v>
      </c>
      <c r="L200" s="58">
        <v>28</v>
      </c>
      <c r="M200" s="108">
        <f t="shared" si="66"/>
        <v>47</v>
      </c>
      <c r="N200" s="58">
        <f>SUM(H200,K200)</f>
        <v>23</v>
      </c>
      <c r="O200" s="58">
        <f aca="true" t="shared" si="67" ref="O200:O208">SUM(I200,L200)</f>
        <v>34</v>
      </c>
      <c r="P200" s="156">
        <f aca="true" t="shared" si="68" ref="P200:P205">SUM(N200:O200)</f>
        <v>57</v>
      </c>
    </row>
    <row r="201" spans="1:53" s="332" customFormat="1" ht="24">
      <c r="A201" s="451" t="s">
        <v>193</v>
      </c>
      <c r="B201" s="39" t="s">
        <v>84</v>
      </c>
      <c r="C201" s="10" t="s">
        <v>21</v>
      </c>
      <c r="D201" s="395"/>
      <c r="E201" s="225">
        <v>0</v>
      </c>
      <c r="F201" s="48">
        <v>0</v>
      </c>
      <c r="G201" s="108">
        <f>SUM(E201:F201)</f>
        <v>0</v>
      </c>
      <c r="H201" s="48">
        <v>0</v>
      </c>
      <c r="I201" s="48">
        <v>0</v>
      </c>
      <c r="J201" s="108">
        <f t="shared" si="65"/>
        <v>0</v>
      </c>
      <c r="K201" s="48">
        <v>5</v>
      </c>
      <c r="L201" s="48">
        <v>12</v>
      </c>
      <c r="M201" s="108">
        <f t="shared" si="66"/>
        <v>17</v>
      </c>
      <c r="N201" s="58">
        <f aca="true" t="shared" si="69" ref="N201:N207">SUM(H201,K201)</f>
        <v>5</v>
      </c>
      <c r="O201" s="48">
        <f t="shared" si="67"/>
        <v>12</v>
      </c>
      <c r="P201" s="156">
        <f t="shared" si="68"/>
        <v>17</v>
      </c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  <c r="AX201" s="331"/>
      <c r="AY201" s="331"/>
      <c r="AZ201" s="331"/>
      <c r="BA201" s="331"/>
    </row>
    <row r="202" spans="1:53" s="325" customFormat="1" ht="12.75">
      <c r="A202" s="38" t="s">
        <v>192</v>
      </c>
      <c r="B202" s="51" t="s">
        <v>84</v>
      </c>
      <c r="C202" s="11" t="s">
        <v>21</v>
      </c>
      <c r="D202" s="394"/>
      <c r="E202" s="339">
        <v>0</v>
      </c>
      <c r="F202" s="58">
        <v>0</v>
      </c>
      <c r="G202" s="108">
        <f t="shared" si="64"/>
        <v>0</v>
      </c>
      <c r="H202" s="58">
        <v>0</v>
      </c>
      <c r="I202" s="58">
        <v>0</v>
      </c>
      <c r="J202" s="108">
        <f t="shared" si="65"/>
        <v>0</v>
      </c>
      <c r="K202" s="58">
        <v>124</v>
      </c>
      <c r="L202" s="58">
        <v>137</v>
      </c>
      <c r="M202" s="108">
        <f t="shared" si="66"/>
        <v>261</v>
      </c>
      <c r="N202" s="58">
        <f t="shared" si="69"/>
        <v>124</v>
      </c>
      <c r="O202" s="58">
        <f>SUM(I202,L202)</f>
        <v>137</v>
      </c>
      <c r="P202" s="156">
        <f t="shared" si="68"/>
        <v>261</v>
      </c>
      <c r="Q202" s="324"/>
      <c r="R202" s="324"/>
      <c r="S202" s="324"/>
      <c r="T202" s="324"/>
      <c r="U202" s="324"/>
      <c r="V202" s="324"/>
      <c r="W202" s="324"/>
      <c r="X202" s="324"/>
      <c r="Y202" s="324"/>
      <c r="Z202" s="324"/>
      <c r="AA202" s="324"/>
      <c r="AB202" s="324"/>
      <c r="AC202" s="324"/>
      <c r="AD202" s="324"/>
      <c r="AE202" s="324"/>
      <c r="AF202" s="324"/>
      <c r="AG202" s="324"/>
      <c r="AH202" s="324"/>
      <c r="AI202" s="324"/>
      <c r="AJ202" s="324"/>
      <c r="AK202" s="324"/>
      <c r="AL202" s="324"/>
      <c r="AM202" s="324"/>
      <c r="AN202" s="324"/>
      <c r="AO202" s="324"/>
      <c r="AP202" s="324"/>
      <c r="AQ202" s="324"/>
      <c r="AR202" s="324"/>
      <c r="AS202" s="324"/>
      <c r="AT202" s="324"/>
      <c r="AU202" s="324"/>
      <c r="AV202" s="324"/>
      <c r="AW202" s="324"/>
      <c r="AX202" s="324"/>
      <c r="AY202" s="324"/>
      <c r="AZ202" s="324"/>
      <c r="BA202" s="324"/>
    </row>
    <row r="203" spans="1:53" s="325" customFormat="1" ht="12.75">
      <c r="A203" s="38" t="s">
        <v>168</v>
      </c>
      <c r="B203" s="51" t="s">
        <v>84</v>
      </c>
      <c r="C203" s="11" t="s">
        <v>21</v>
      </c>
      <c r="D203" s="394"/>
      <c r="E203" s="339">
        <v>103</v>
      </c>
      <c r="F203" s="58">
        <v>95</v>
      </c>
      <c r="G203" s="108">
        <f t="shared" si="64"/>
        <v>198</v>
      </c>
      <c r="H203" s="58">
        <v>62</v>
      </c>
      <c r="I203" s="58">
        <v>51</v>
      </c>
      <c r="J203" s="108">
        <f t="shared" si="65"/>
        <v>113</v>
      </c>
      <c r="K203" s="58">
        <v>174</v>
      </c>
      <c r="L203" s="58">
        <v>162</v>
      </c>
      <c r="M203" s="108">
        <f t="shared" si="66"/>
        <v>336</v>
      </c>
      <c r="N203" s="58">
        <f t="shared" si="69"/>
        <v>236</v>
      </c>
      <c r="O203" s="58">
        <f t="shared" si="67"/>
        <v>213</v>
      </c>
      <c r="P203" s="156">
        <f t="shared" si="68"/>
        <v>449</v>
      </c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4"/>
      <c r="AX203" s="324"/>
      <c r="AY203" s="324"/>
      <c r="AZ203" s="324"/>
      <c r="BA203" s="324"/>
    </row>
    <row r="204" spans="1:53" s="325" customFormat="1" ht="20.25" customHeight="1">
      <c r="A204" s="566" t="s">
        <v>198</v>
      </c>
      <c r="B204" s="51" t="s">
        <v>84</v>
      </c>
      <c r="C204" s="11" t="s">
        <v>21</v>
      </c>
      <c r="D204" s="394"/>
      <c r="E204" s="339">
        <v>0</v>
      </c>
      <c r="F204" s="58">
        <v>0</v>
      </c>
      <c r="G204" s="108">
        <f t="shared" si="64"/>
        <v>0</v>
      </c>
      <c r="H204" s="58">
        <v>0</v>
      </c>
      <c r="I204" s="58">
        <v>0</v>
      </c>
      <c r="J204" s="108">
        <f t="shared" si="65"/>
        <v>0</v>
      </c>
      <c r="K204" s="58">
        <v>0</v>
      </c>
      <c r="L204" s="58">
        <v>0</v>
      </c>
      <c r="M204" s="108">
        <f t="shared" si="66"/>
        <v>0</v>
      </c>
      <c r="N204" s="58">
        <f>SUM(H204,K204)</f>
        <v>0</v>
      </c>
      <c r="O204" s="58">
        <f t="shared" si="67"/>
        <v>0</v>
      </c>
      <c r="P204" s="156">
        <f>SUM(N204:O204)</f>
        <v>0</v>
      </c>
      <c r="Q204" s="324"/>
      <c r="R204" s="324"/>
      <c r="S204" s="324"/>
      <c r="T204" s="324"/>
      <c r="U204" s="324"/>
      <c r="V204" s="324"/>
      <c r="W204" s="324"/>
      <c r="X204" s="324"/>
      <c r="Y204" s="324"/>
      <c r="Z204" s="324"/>
      <c r="AA204" s="324"/>
      <c r="AB204" s="324"/>
      <c r="AC204" s="324"/>
      <c r="AD204" s="324"/>
      <c r="AE204" s="324"/>
      <c r="AF204" s="324"/>
      <c r="AG204" s="324"/>
      <c r="AH204" s="324"/>
      <c r="AI204" s="324"/>
      <c r="AJ204" s="324"/>
      <c r="AK204" s="324"/>
      <c r="AL204" s="324"/>
      <c r="AM204" s="324"/>
      <c r="AN204" s="324"/>
      <c r="AO204" s="324"/>
      <c r="AP204" s="324"/>
      <c r="AQ204" s="324"/>
      <c r="AR204" s="324"/>
      <c r="AS204" s="324"/>
      <c r="AT204" s="324"/>
      <c r="AU204" s="324"/>
      <c r="AV204" s="324"/>
      <c r="AW204" s="324"/>
      <c r="AX204" s="324"/>
      <c r="AY204" s="324"/>
      <c r="AZ204" s="324"/>
      <c r="BA204" s="324"/>
    </row>
    <row r="205" spans="1:53" s="332" customFormat="1" ht="19.5" customHeight="1">
      <c r="A205" s="566" t="s">
        <v>198</v>
      </c>
      <c r="B205" s="51" t="s">
        <v>84</v>
      </c>
      <c r="C205" s="11" t="s">
        <v>21</v>
      </c>
      <c r="D205" s="394"/>
      <c r="E205" s="339">
        <v>0</v>
      </c>
      <c r="F205" s="58">
        <v>0</v>
      </c>
      <c r="G205" s="108">
        <f t="shared" si="64"/>
        <v>0</v>
      </c>
      <c r="H205" s="58">
        <v>0</v>
      </c>
      <c r="I205" s="58">
        <v>0</v>
      </c>
      <c r="J205" s="108">
        <f t="shared" si="65"/>
        <v>0</v>
      </c>
      <c r="K205" s="58">
        <v>43</v>
      </c>
      <c r="L205" s="58">
        <v>70</v>
      </c>
      <c r="M205" s="108">
        <f t="shared" si="66"/>
        <v>113</v>
      </c>
      <c r="N205" s="58">
        <f>SUM(H205,K205)</f>
        <v>43</v>
      </c>
      <c r="O205" s="58">
        <f>SUM(I205,L205)</f>
        <v>70</v>
      </c>
      <c r="P205" s="156">
        <f t="shared" si="68"/>
        <v>113</v>
      </c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</row>
    <row r="206" spans="1:53" s="332" customFormat="1" ht="19.5" customHeight="1">
      <c r="A206" s="566" t="s">
        <v>116</v>
      </c>
      <c r="B206" s="51" t="s">
        <v>84</v>
      </c>
      <c r="C206" s="11" t="s">
        <v>21</v>
      </c>
      <c r="D206" s="394"/>
      <c r="E206" s="339">
        <v>11</v>
      </c>
      <c r="F206" s="58">
        <v>22</v>
      </c>
      <c r="G206" s="108">
        <f t="shared" si="64"/>
        <v>33</v>
      </c>
      <c r="H206" s="58">
        <v>11</v>
      </c>
      <c r="I206" s="58">
        <v>19</v>
      </c>
      <c r="J206" s="108">
        <f t="shared" si="65"/>
        <v>30</v>
      </c>
      <c r="K206" s="58">
        <v>15</v>
      </c>
      <c r="L206" s="58">
        <v>27</v>
      </c>
      <c r="M206" s="108">
        <f t="shared" si="66"/>
        <v>42</v>
      </c>
      <c r="N206" s="58">
        <f>SUM(H206,K206)</f>
        <v>26</v>
      </c>
      <c r="O206" s="58">
        <f t="shared" si="67"/>
        <v>46</v>
      </c>
      <c r="P206" s="156">
        <f>SUM(N206:O206)</f>
        <v>72</v>
      </c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</row>
    <row r="207" spans="1:53" s="325" customFormat="1" ht="12.75">
      <c r="A207" s="404" t="s">
        <v>165</v>
      </c>
      <c r="B207" s="404" t="s">
        <v>84</v>
      </c>
      <c r="C207" s="11" t="s">
        <v>21</v>
      </c>
      <c r="D207" s="414"/>
      <c r="E207" s="58">
        <v>94</v>
      </c>
      <c r="F207" s="58">
        <v>175</v>
      </c>
      <c r="G207" s="108">
        <f t="shared" si="64"/>
        <v>269</v>
      </c>
      <c r="H207" s="58">
        <v>53</v>
      </c>
      <c r="I207" s="58">
        <v>99</v>
      </c>
      <c r="J207" s="108">
        <f t="shared" si="65"/>
        <v>152</v>
      </c>
      <c r="K207" s="58">
        <v>256</v>
      </c>
      <c r="L207" s="58">
        <v>546</v>
      </c>
      <c r="M207" s="108">
        <f t="shared" si="66"/>
        <v>802</v>
      </c>
      <c r="N207" s="58">
        <f t="shared" si="69"/>
        <v>309</v>
      </c>
      <c r="O207" s="58">
        <f>SUM(I207,L207)</f>
        <v>645</v>
      </c>
      <c r="P207" s="156">
        <f>SUM(N207:O207)</f>
        <v>954</v>
      </c>
      <c r="Q207" s="324"/>
      <c r="R207" s="324"/>
      <c r="S207" s="324"/>
      <c r="T207" s="324"/>
      <c r="U207" s="324"/>
      <c r="V207" s="324"/>
      <c r="W207" s="324"/>
      <c r="X207" s="324"/>
      <c r="Y207" s="324"/>
      <c r="Z207" s="324"/>
      <c r="AA207" s="324"/>
      <c r="AB207" s="324"/>
      <c r="AC207" s="324"/>
      <c r="AD207" s="324"/>
      <c r="AE207" s="324"/>
      <c r="AF207" s="324"/>
      <c r="AG207" s="324"/>
      <c r="AH207" s="324"/>
      <c r="AI207" s="324"/>
      <c r="AJ207" s="324"/>
      <c r="AK207" s="324"/>
      <c r="AL207" s="324"/>
      <c r="AM207" s="324"/>
      <c r="AN207" s="324"/>
      <c r="AO207" s="324"/>
      <c r="AP207" s="324"/>
      <c r="AQ207" s="324"/>
      <c r="AR207" s="324"/>
      <c r="AS207" s="324"/>
      <c r="AT207" s="324"/>
      <c r="AU207" s="324"/>
      <c r="AV207" s="324"/>
      <c r="AW207" s="324"/>
      <c r="AX207" s="324"/>
      <c r="AY207" s="324"/>
      <c r="AZ207" s="324"/>
      <c r="BA207" s="324"/>
    </row>
    <row r="208" spans="1:53" s="531" customFormat="1" ht="13.5" thickBot="1">
      <c r="A208" s="404" t="s">
        <v>191</v>
      </c>
      <c r="B208" s="404" t="s">
        <v>84</v>
      </c>
      <c r="C208" s="11" t="s">
        <v>21</v>
      </c>
      <c r="D208" s="11"/>
      <c r="E208" s="107">
        <v>0</v>
      </c>
      <c r="F208" s="107">
        <v>0</v>
      </c>
      <c r="G208" s="108">
        <f t="shared" si="64"/>
        <v>0</v>
      </c>
      <c r="H208" s="107">
        <v>0</v>
      </c>
      <c r="I208" s="107">
        <v>0</v>
      </c>
      <c r="J208" s="108">
        <f t="shared" si="65"/>
        <v>0</v>
      </c>
      <c r="K208" s="107">
        <v>40</v>
      </c>
      <c r="L208" s="107">
        <v>70</v>
      </c>
      <c r="M208" s="108">
        <f t="shared" si="66"/>
        <v>110</v>
      </c>
      <c r="N208" s="107">
        <f>SUM(H208,K208)</f>
        <v>40</v>
      </c>
      <c r="O208" s="107">
        <f t="shared" si="67"/>
        <v>70</v>
      </c>
      <c r="P208" s="156">
        <f>SUM(N208:O208)</f>
        <v>110</v>
      </c>
      <c r="Q208" s="530"/>
      <c r="R208" s="530"/>
      <c r="S208" s="530"/>
      <c r="T208" s="530"/>
      <c r="U208" s="530"/>
      <c r="V208" s="530"/>
      <c r="W208" s="530"/>
      <c r="X208" s="530"/>
      <c r="Y208" s="530"/>
      <c r="Z208" s="530"/>
      <c r="AA208" s="530"/>
      <c r="AB208" s="530"/>
      <c r="AC208" s="530"/>
      <c r="AD208" s="530"/>
      <c r="AE208" s="530"/>
      <c r="AF208" s="530"/>
      <c r="AG208" s="530"/>
      <c r="AH208" s="530"/>
      <c r="AI208" s="530"/>
      <c r="AJ208" s="530"/>
      <c r="AK208" s="530"/>
      <c r="AL208" s="530"/>
      <c r="AM208" s="530"/>
      <c r="AN208" s="530"/>
      <c r="AO208" s="530"/>
      <c r="AP208" s="530"/>
      <c r="AQ208" s="530"/>
      <c r="AR208" s="530"/>
      <c r="AS208" s="530"/>
      <c r="AT208" s="530"/>
      <c r="AU208" s="530"/>
      <c r="AV208" s="530"/>
      <c r="AW208" s="530"/>
      <c r="AX208" s="530"/>
      <c r="AY208" s="530"/>
      <c r="AZ208" s="530"/>
      <c r="BA208" s="530"/>
    </row>
    <row r="209" spans="1:53" s="332" customFormat="1" ht="13.5" thickBot="1">
      <c r="A209" s="614" t="s">
        <v>34</v>
      </c>
      <c r="B209" s="615"/>
      <c r="C209" s="616"/>
      <c r="D209" s="413"/>
      <c r="E209" s="370">
        <f>SUM(E198:E208)</f>
        <v>217</v>
      </c>
      <c r="F209" s="370">
        <f aca="true" t="shared" si="70" ref="F209:P209">SUM(F198:F208)</f>
        <v>295</v>
      </c>
      <c r="G209" s="370">
        <f t="shared" si="70"/>
        <v>512</v>
      </c>
      <c r="H209" s="370">
        <f t="shared" si="70"/>
        <v>139</v>
      </c>
      <c r="I209" s="370">
        <f t="shared" si="70"/>
        <v>178</v>
      </c>
      <c r="J209" s="370">
        <f t="shared" si="70"/>
        <v>317</v>
      </c>
      <c r="K209" s="370">
        <f t="shared" si="70"/>
        <v>716</v>
      </c>
      <c r="L209" s="370">
        <f t="shared" si="70"/>
        <v>1066</v>
      </c>
      <c r="M209" s="370">
        <f t="shared" si="70"/>
        <v>1782</v>
      </c>
      <c r="N209" s="370">
        <f t="shared" si="70"/>
        <v>855</v>
      </c>
      <c r="O209" s="370">
        <f t="shared" si="70"/>
        <v>1244</v>
      </c>
      <c r="P209" s="370">
        <f t="shared" si="70"/>
        <v>2099</v>
      </c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</row>
    <row r="210" spans="1:53" s="325" customFormat="1" ht="13.5" thickBot="1">
      <c r="A210" s="128"/>
      <c r="B210" s="128"/>
      <c r="C210" s="128"/>
      <c r="D210" s="144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324"/>
      <c r="R210" s="324"/>
      <c r="S210" s="324"/>
      <c r="T210" s="324"/>
      <c r="U210" s="324"/>
      <c r="V210" s="324"/>
      <c r="W210" s="324"/>
      <c r="X210" s="324"/>
      <c r="Y210" s="324"/>
      <c r="Z210" s="324"/>
      <c r="AA210" s="324"/>
      <c r="AB210" s="324"/>
      <c r="AC210" s="324"/>
      <c r="AD210" s="324"/>
      <c r="AE210" s="324"/>
      <c r="AF210" s="324"/>
      <c r="AG210" s="324"/>
      <c r="AH210" s="324"/>
      <c r="AI210" s="324"/>
      <c r="AJ210" s="324"/>
      <c r="AK210" s="324"/>
      <c r="AL210" s="324"/>
      <c r="AM210" s="324"/>
      <c r="AN210" s="324"/>
      <c r="AO210" s="324"/>
      <c r="AP210" s="324"/>
      <c r="AQ210" s="324"/>
      <c r="AR210" s="324"/>
      <c r="AS210" s="324"/>
      <c r="AT210" s="324"/>
      <c r="AU210" s="324"/>
      <c r="AV210" s="324"/>
      <c r="AW210" s="324"/>
      <c r="AX210" s="324"/>
      <c r="AY210" s="324"/>
      <c r="AZ210" s="324"/>
      <c r="BA210" s="324"/>
    </row>
    <row r="211" spans="1:53" s="325" customFormat="1" ht="13.5" thickBot="1">
      <c r="A211" s="88" t="s">
        <v>45</v>
      </c>
      <c r="B211" s="175" t="s">
        <v>51</v>
      </c>
      <c r="C211" s="176" t="s">
        <v>9</v>
      </c>
      <c r="D211" s="237"/>
      <c r="E211" s="238" t="s">
        <v>15</v>
      </c>
      <c r="F211" s="1" t="s">
        <v>16</v>
      </c>
      <c r="G211" s="1" t="s">
        <v>17</v>
      </c>
      <c r="H211" s="1" t="s">
        <v>15</v>
      </c>
      <c r="I211" s="1" t="s">
        <v>16</v>
      </c>
      <c r="J211" s="1" t="s">
        <v>17</v>
      </c>
      <c r="K211" s="1" t="s">
        <v>15</v>
      </c>
      <c r="L211" s="1" t="s">
        <v>16</v>
      </c>
      <c r="M211" s="1" t="s">
        <v>17</v>
      </c>
      <c r="N211" s="1" t="s">
        <v>15</v>
      </c>
      <c r="O211" s="1" t="s">
        <v>16</v>
      </c>
      <c r="P211" s="2" t="s">
        <v>17</v>
      </c>
      <c r="Q211" s="324"/>
      <c r="R211" s="324"/>
      <c r="S211" s="324"/>
      <c r="T211" s="324"/>
      <c r="U211" s="324"/>
      <c r="V211" s="324"/>
      <c r="W211" s="324"/>
      <c r="X211" s="324"/>
      <c r="Y211" s="324"/>
      <c r="Z211" s="324"/>
      <c r="AA211" s="324"/>
      <c r="AB211" s="324"/>
      <c r="AC211" s="324"/>
      <c r="AD211" s="324"/>
      <c r="AE211" s="324"/>
      <c r="AF211" s="324"/>
      <c r="AG211" s="324"/>
      <c r="AH211" s="324"/>
      <c r="AI211" s="324"/>
      <c r="AJ211" s="324"/>
      <c r="AK211" s="324"/>
      <c r="AL211" s="324"/>
      <c r="AM211" s="324"/>
      <c r="AN211" s="324"/>
      <c r="AO211" s="324"/>
      <c r="AP211" s="324"/>
      <c r="AQ211" s="324"/>
      <c r="AR211" s="324"/>
      <c r="AS211" s="324"/>
      <c r="AT211" s="324"/>
      <c r="AU211" s="324"/>
      <c r="AV211" s="324"/>
      <c r="AW211" s="324"/>
      <c r="AX211" s="324"/>
      <c r="AY211" s="324"/>
      <c r="AZ211" s="324"/>
      <c r="BA211" s="324"/>
    </row>
    <row r="212" spans="1:16" ht="12" customHeight="1" thickBot="1">
      <c r="A212" s="206" t="s">
        <v>117</v>
      </c>
      <c r="B212" s="207" t="s">
        <v>84</v>
      </c>
      <c r="C212" s="123" t="s">
        <v>118</v>
      </c>
      <c r="D212" s="222"/>
      <c r="E212" s="239">
        <v>0</v>
      </c>
      <c r="F212" s="30">
        <v>0</v>
      </c>
      <c r="G212" s="124">
        <f>SUM(E212:F212)</f>
        <v>0</v>
      </c>
      <c r="H212" s="30">
        <v>0</v>
      </c>
      <c r="I212" s="30">
        <v>0</v>
      </c>
      <c r="J212" s="124">
        <f>SUM(H212:I212)</f>
        <v>0</v>
      </c>
      <c r="K212" s="30">
        <v>5</v>
      </c>
      <c r="L212" s="30">
        <v>6</v>
      </c>
      <c r="M212" s="124">
        <f>SUM(K212:L212)</f>
        <v>11</v>
      </c>
      <c r="N212" s="30">
        <f>SUM(H212,K212)</f>
        <v>5</v>
      </c>
      <c r="O212" s="30">
        <f>SUM(I212,L212)</f>
        <v>6</v>
      </c>
      <c r="P212" s="44">
        <f>SUM(N212:O212)</f>
        <v>11</v>
      </c>
    </row>
    <row r="213" spans="1:16" ht="11.25" customHeight="1" thickBot="1">
      <c r="A213" s="569" t="s">
        <v>34</v>
      </c>
      <c r="B213" s="569"/>
      <c r="C213" s="569"/>
      <c r="D213" s="570"/>
      <c r="E213" s="184">
        <f>SUM(E212:E212)</f>
        <v>0</v>
      </c>
      <c r="F213" s="184">
        <f aca="true" t="shared" si="71" ref="F213:O213">SUM(F212:F212)</f>
        <v>0</v>
      </c>
      <c r="G213" s="184">
        <f t="shared" si="71"/>
        <v>0</v>
      </c>
      <c r="H213" s="184">
        <f t="shared" si="71"/>
        <v>0</v>
      </c>
      <c r="I213" s="184">
        <f t="shared" si="71"/>
        <v>0</v>
      </c>
      <c r="J213" s="184">
        <f t="shared" si="71"/>
        <v>0</v>
      </c>
      <c r="K213" s="184">
        <f>SUM(K212:K212)</f>
        <v>5</v>
      </c>
      <c r="L213" s="184">
        <f t="shared" si="71"/>
        <v>6</v>
      </c>
      <c r="M213" s="184">
        <f t="shared" si="71"/>
        <v>11</v>
      </c>
      <c r="N213" s="184">
        <f t="shared" si="71"/>
        <v>5</v>
      </c>
      <c r="O213" s="184">
        <f t="shared" si="71"/>
        <v>6</v>
      </c>
      <c r="P213" s="184">
        <f>SUM(P212:P212)</f>
        <v>11</v>
      </c>
    </row>
    <row r="214" ht="12.75" customHeight="1" thickBot="1"/>
    <row r="215" spans="1:16" ht="13.5" thickBot="1">
      <c r="A215" s="174" t="s">
        <v>35</v>
      </c>
      <c r="B215" s="175" t="s">
        <v>51</v>
      </c>
      <c r="C215" s="176" t="s">
        <v>9</v>
      </c>
      <c r="D215" s="209"/>
      <c r="E215" s="178" t="s">
        <v>15</v>
      </c>
      <c r="F215" s="178" t="s">
        <v>16</v>
      </c>
      <c r="G215" s="178" t="s">
        <v>17</v>
      </c>
      <c r="H215" s="178" t="s">
        <v>15</v>
      </c>
      <c r="I215" s="178" t="s">
        <v>16</v>
      </c>
      <c r="J215" s="178" t="s">
        <v>17</v>
      </c>
      <c r="K215" s="178" t="s">
        <v>15</v>
      </c>
      <c r="L215" s="178" t="s">
        <v>16</v>
      </c>
      <c r="M215" s="178" t="s">
        <v>17</v>
      </c>
      <c r="N215" s="178" t="s">
        <v>15</v>
      </c>
      <c r="O215" s="178" t="s">
        <v>16</v>
      </c>
      <c r="P215" s="178" t="s">
        <v>17</v>
      </c>
    </row>
    <row r="216" spans="1:16" ht="12.75">
      <c r="A216" s="157" t="s">
        <v>77</v>
      </c>
      <c r="B216" s="396" t="s">
        <v>82</v>
      </c>
      <c r="C216" s="159" t="s">
        <v>21</v>
      </c>
      <c r="D216" s="230"/>
      <c r="E216" s="242">
        <v>0</v>
      </c>
      <c r="F216" s="16">
        <v>0</v>
      </c>
      <c r="G216" s="45">
        <f>SUM(E216:F216)</f>
        <v>0</v>
      </c>
      <c r="H216" s="16">
        <v>0</v>
      </c>
      <c r="I216" s="16">
        <v>0</v>
      </c>
      <c r="J216" s="108">
        <f>SUM(H216:I216)</f>
        <v>0</v>
      </c>
      <c r="K216" s="16">
        <v>6</v>
      </c>
      <c r="L216" s="16">
        <v>8</v>
      </c>
      <c r="M216" s="108">
        <f>SUM(K216:L216)</f>
        <v>14</v>
      </c>
      <c r="N216" s="26">
        <f aca="true" t="shared" si="72" ref="N216:O219">SUM(H216,K216)</f>
        <v>6</v>
      </c>
      <c r="O216" s="26">
        <f t="shared" si="72"/>
        <v>8</v>
      </c>
      <c r="P216" s="156">
        <f>SUM(N216:O216)</f>
        <v>14</v>
      </c>
    </row>
    <row r="217" spans="1:16" ht="12.75">
      <c r="A217" s="157" t="s">
        <v>251</v>
      </c>
      <c r="B217" s="396" t="s">
        <v>84</v>
      </c>
      <c r="C217" s="159" t="s">
        <v>21</v>
      </c>
      <c r="D217" s="230"/>
      <c r="E217" s="242">
        <v>3</v>
      </c>
      <c r="F217" s="16">
        <v>10</v>
      </c>
      <c r="G217" s="45">
        <f>SUM(E217:F217)</f>
        <v>13</v>
      </c>
      <c r="H217" s="16">
        <v>2</v>
      </c>
      <c r="I217" s="16">
        <v>10</v>
      </c>
      <c r="J217" s="108">
        <f>SUM(H217:I217)</f>
        <v>12</v>
      </c>
      <c r="K217" s="16">
        <v>0</v>
      </c>
      <c r="L217" s="16">
        <v>0</v>
      </c>
      <c r="M217" s="108">
        <f>SUM(K217:L217)</f>
        <v>0</v>
      </c>
      <c r="N217" s="26">
        <f>SUM(H217,K217)</f>
        <v>2</v>
      </c>
      <c r="O217" s="26">
        <f>SUM(I217,L217)</f>
        <v>10</v>
      </c>
      <c r="P217" s="156">
        <f>SUM(N217:O217)</f>
        <v>12</v>
      </c>
    </row>
    <row r="218" spans="1:53" s="140" customFormat="1" ht="12.75">
      <c r="A218" s="397" t="s">
        <v>119</v>
      </c>
      <c r="B218" s="22" t="s">
        <v>84</v>
      </c>
      <c r="C218" s="7" t="s">
        <v>120</v>
      </c>
      <c r="D218" s="241"/>
      <c r="E218" s="213">
        <v>10</v>
      </c>
      <c r="F218" s="18">
        <v>15</v>
      </c>
      <c r="G218" s="45">
        <f>SUM(E218:F218)</f>
        <v>25</v>
      </c>
      <c r="H218" s="18">
        <v>9</v>
      </c>
      <c r="I218" s="18">
        <v>15</v>
      </c>
      <c r="J218" s="108">
        <f>SUM(H218:I218)</f>
        <v>24</v>
      </c>
      <c r="K218" s="18">
        <v>0</v>
      </c>
      <c r="L218" s="18">
        <v>0</v>
      </c>
      <c r="M218" s="108">
        <f>SUM(K218:L218)</f>
        <v>0</v>
      </c>
      <c r="N218" s="25">
        <f t="shared" si="72"/>
        <v>9</v>
      </c>
      <c r="O218" s="25">
        <f t="shared" si="72"/>
        <v>15</v>
      </c>
      <c r="P218" s="208">
        <f>SUM(N218:O218)</f>
        <v>24</v>
      </c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</row>
    <row r="219" spans="1:16" ht="13.5" thickBot="1">
      <c r="A219" s="286" t="s">
        <v>121</v>
      </c>
      <c r="B219" s="287" t="s">
        <v>84</v>
      </c>
      <c r="C219" s="288" t="s">
        <v>21</v>
      </c>
      <c r="D219" s="289"/>
      <c r="E219" s="290">
        <v>9</v>
      </c>
      <c r="F219" s="291">
        <v>15</v>
      </c>
      <c r="G219" s="45">
        <f>SUM(E219:F219)</f>
        <v>24</v>
      </c>
      <c r="H219" s="293">
        <v>9</v>
      </c>
      <c r="I219" s="291">
        <v>14</v>
      </c>
      <c r="J219" s="108">
        <f>SUM(H219:I219)</f>
        <v>23</v>
      </c>
      <c r="K219" s="294">
        <v>15</v>
      </c>
      <c r="L219" s="294">
        <v>7</v>
      </c>
      <c r="M219" s="108">
        <f>SUM(K219:L219)</f>
        <v>22</v>
      </c>
      <c r="N219" s="294">
        <f t="shared" si="72"/>
        <v>24</v>
      </c>
      <c r="O219" s="294">
        <f t="shared" si="72"/>
        <v>21</v>
      </c>
      <c r="P219" s="295">
        <f>SUM(N219:O219)</f>
        <v>45</v>
      </c>
    </row>
    <row r="220" spans="1:53" s="422" customFormat="1" ht="13.5" thickBot="1">
      <c r="A220" s="585" t="s">
        <v>34</v>
      </c>
      <c r="B220" s="608"/>
      <c r="C220" s="608"/>
      <c r="D220" s="608"/>
      <c r="E220" s="216">
        <f>SUM(E216:E219)</f>
        <v>22</v>
      </c>
      <c r="F220" s="216">
        <f aca="true" t="shared" si="73" ref="F220:P220">SUM(F216:F219)</f>
        <v>40</v>
      </c>
      <c r="G220" s="216">
        <f t="shared" si="73"/>
        <v>62</v>
      </c>
      <c r="H220" s="216">
        <f t="shared" si="73"/>
        <v>20</v>
      </c>
      <c r="I220" s="216">
        <f t="shared" si="73"/>
        <v>39</v>
      </c>
      <c r="J220" s="216">
        <f t="shared" si="73"/>
        <v>59</v>
      </c>
      <c r="K220" s="216">
        <f t="shared" si="73"/>
        <v>21</v>
      </c>
      <c r="L220" s="216">
        <f t="shared" si="73"/>
        <v>15</v>
      </c>
      <c r="M220" s="216">
        <f t="shared" si="73"/>
        <v>36</v>
      </c>
      <c r="N220" s="216">
        <f t="shared" si="73"/>
        <v>41</v>
      </c>
      <c r="O220" s="216">
        <f t="shared" si="73"/>
        <v>54</v>
      </c>
      <c r="P220" s="216">
        <f t="shared" si="73"/>
        <v>95</v>
      </c>
      <c r="Q220" s="421"/>
      <c r="R220" s="421"/>
      <c r="S220" s="421"/>
      <c r="T220" s="421"/>
      <c r="U220" s="421"/>
      <c r="V220" s="421"/>
      <c r="W220" s="421"/>
      <c r="X220" s="421"/>
      <c r="Y220" s="421"/>
      <c r="Z220" s="421"/>
      <c r="AA220" s="421"/>
      <c r="AB220" s="421"/>
      <c r="AC220" s="421"/>
      <c r="AD220" s="421"/>
      <c r="AE220" s="421"/>
      <c r="AF220" s="421"/>
      <c r="AG220" s="421"/>
      <c r="AH220" s="421"/>
      <c r="AI220" s="421"/>
      <c r="AJ220" s="421"/>
      <c r="AK220" s="421"/>
      <c r="AL220" s="421"/>
      <c r="AM220" s="421"/>
      <c r="AN220" s="421"/>
      <c r="AO220" s="421"/>
      <c r="AP220" s="421"/>
      <c r="AQ220" s="421"/>
      <c r="AR220" s="421"/>
      <c r="AS220" s="421"/>
      <c r="AT220" s="421"/>
      <c r="AU220" s="421"/>
      <c r="AV220" s="421"/>
      <c r="AW220" s="421"/>
      <c r="AX220" s="421"/>
      <c r="AY220" s="421"/>
      <c r="AZ220" s="421"/>
      <c r="BA220" s="421"/>
    </row>
    <row r="221" spans="1:16" ht="13.5" thickBot="1">
      <c r="A221" s="572" t="s">
        <v>49</v>
      </c>
      <c r="B221" s="596"/>
      <c r="C221" s="596"/>
      <c r="D221" s="596"/>
      <c r="E221" s="240">
        <f>E209+E213+E220</f>
        <v>239</v>
      </c>
      <c r="F221" s="240">
        <f aca="true" t="shared" si="74" ref="F221:P221">F209+F213+F220</f>
        <v>335</v>
      </c>
      <c r="G221" s="240">
        <f t="shared" si="74"/>
        <v>574</v>
      </c>
      <c r="H221" s="240">
        <f t="shared" si="74"/>
        <v>159</v>
      </c>
      <c r="I221" s="240">
        <f t="shared" si="74"/>
        <v>217</v>
      </c>
      <c r="J221" s="240">
        <f t="shared" si="74"/>
        <v>376</v>
      </c>
      <c r="K221" s="240">
        <f t="shared" si="74"/>
        <v>742</v>
      </c>
      <c r="L221" s="240">
        <f t="shared" si="74"/>
        <v>1087</v>
      </c>
      <c r="M221" s="240">
        <f t="shared" si="74"/>
        <v>1829</v>
      </c>
      <c r="N221" s="240">
        <f t="shared" si="74"/>
        <v>901</v>
      </c>
      <c r="O221" s="240">
        <f t="shared" si="74"/>
        <v>1304</v>
      </c>
      <c r="P221" s="240">
        <f t="shared" si="74"/>
        <v>2205</v>
      </c>
    </row>
    <row r="222" spans="1:53" s="8" customFormat="1" ht="15.75" thickBot="1">
      <c r="A222" s="170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  <c r="AT222" s="77"/>
      <c r="AU222" s="77"/>
      <c r="AV222" s="77"/>
      <c r="AW222" s="77"/>
      <c r="AX222" s="77"/>
      <c r="AY222" s="77"/>
      <c r="AZ222" s="77"/>
      <c r="BA222" s="77"/>
    </row>
    <row r="223" spans="1:53" s="8" customFormat="1" ht="13.5" thickBot="1">
      <c r="A223" s="586" t="s">
        <v>122</v>
      </c>
      <c r="B223" s="586"/>
      <c r="C223" s="586"/>
      <c r="D223" s="586"/>
      <c r="E223" s="586"/>
      <c r="F223" s="586"/>
      <c r="G223" s="586"/>
      <c r="H223" s="602" t="s">
        <v>6</v>
      </c>
      <c r="I223" s="602"/>
      <c r="J223" s="602"/>
      <c r="K223" s="602"/>
      <c r="L223" s="602"/>
      <c r="M223" s="602"/>
      <c r="N223" s="602"/>
      <c r="O223" s="602"/>
      <c r="P223" s="602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</row>
    <row r="224" spans="1:53" s="8" customFormat="1" ht="13.5" thickBot="1">
      <c r="A224" s="176" t="s">
        <v>7</v>
      </c>
      <c r="B224" s="175" t="s">
        <v>51</v>
      </c>
      <c r="C224" s="176" t="s">
        <v>9</v>
      </c>
      <c r="D224" s="309"/>
      <c r="E224" s="588"/>
      <c r="F224" s="588"/>
      <c r="G224" s="588"/>
      <c r="H224" s="594" t="s">
        <v>11</v>
      </c>
      <c r="I224" s="588"/>
      <c r="J224" s="588"/>
      <c r="K224" s="588" t="s">
        <v>12</v>
      </c>
      <c r="L224" s="588"/>
      <c r="M224" s="588"/>
      <c r="N224" s="588" t="s">
        <v>13</v>
      </c>
      <c r="O224" s="588"/>
      <c r="P224" s="588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77"/>
      <c r="AU224" s="77"/>
      <c r="AV224" s="77"/>
      <c r="AW224" s="77"/>
      <c r="AX224" s="77"/>
      <c r="AY224" s="77"/>
      <c r="AZ224" s="77"/>
      <c r="BA224" s="77"/>
    </row>
    <row r="225" spans="1:16" ht="13.5" thickBot="1">
      <c r="A225" s="176" t="s">
        <v>14</v>
      </c>
      <c r="B225" s="310"/>
      <c r="C225" s="310"/>
      <c r="D225" s="309"/>
      <c r="E225" s="311" t="s">
        <v>15</v>
      </c>
      <c r="F225" s="311" t="s">
        <v>16</v>
      </c>
      <c r="G225" s="311" t="s">
        <v>17</v>
      </c>
      <c r="H225" s="311" t="s">
        <v>15</v>
      </c>
      <c r="I225" s="311" t="s">
        <v>16</v>
      </c>
      <c r="J225" s="311" t="s">
        <v>17</v>
      </c>
      <c r="K225" s="311" t="s">
        <v>15</v>
      </c>
      <c r="L225" s="311" t="s">
        <v>16</v>
      </c>
      <c r="M225" s="311" t="s">
        <v>17</v>
      </c>
      <c r="N225" s="311" t="s">
        <v>15</v>
      </c>
      <c r="O225" s="311" t="s">
        <v>16</v>
      </c>
      <c r="P225" s="311" t="s">
        <v>17</v>
      </c>
    </row>
    <row r="226" spans="1:53" s="140" customFormat="1" ht="12.75">
      <c r="A226" s="40" t="s">
        <v>19</v>
      </c>
      <c r="B226" s="401" t="s">
        <v>123</v>
      </c>
      <c r="C226" s="9" t="s">
        <v>124</v>
      </c>
      <c r="D226" s="398"/>
      <c r="E226" s="312">
        <v>23</v>
      </c>
      <c r="F226" s="60">
        <v>21</v>
      </c>
      <c r="G226" s="60">
        <f>SUM(E226:F226)</f>
        <v>44</v>
      </c>
      <c r="H226" s="60">
        <v>12</v>
      </c>
      <c r="I226" s="60">
        <v>21</v>
      </c>
      <c r="J226" s="60">
        <f>SUM(H226:I226)</f>
        <v>33</v>
      </c>
      <c r="K226" s="60">
        <v>52</v>
      </c>
      <c r="L226" s="60">
        <v>55</v>
      </c>
      <c r="M226" s="20">
        <f>SUM(K226:L226)</f>
        <v>107</v>
      </c>
      <c r="N226" s="60">
        <f aca="true" t="shared" si="75" ref="N226:O228">SUM(H226,K226)</f>
        <v>64</v>
      </c>
      <c r="O226" s="60">
        <f t="shared" si="75"/>
        <v>76</v>
      </c>
      <c r="P226" s="146">
        <f>SUM(N226:O226)</f>
        <v>140</v>
      </c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</row>
    <row r="227" spans="1:16" ht="12.75">
      <c r="A227" s="38" t="s">
        <v>153</v>
      </c>
      <c r="B227" s="402" t="s">
        <v>123</v>
      </c>
      <c r="C227" s="10" t="s">
        <v>124</v>
      </c>
      <c r="D227" s="274"/>
      <c r="E227" s="314">
        <v>0</v>
      </c>
      <c r="F227" s="62">
        <v>0</v>
      </c>
      <c r="G227" s="102">
        <f>SUM(E227:F227)</f>
        <v>0</v>
      </c>
      <c r="H227" s="62">
        <v>0</v>
      </c>
      <c r="I227" s="62">
        <v>0</v>
      </c>
      <c r="J227" s="62">
        <f>SUM(H227:I227)</f>
        <v>0</v>
      </c>
      <c r="K227" s="62">
        <v>3</v>
      </c>
      <c r="L227" s="62">
        <v>2</v>
      </c>
      <c r="M227" s="60">
        <f>SUM(K227:L227)</f>
        <v>5</v>
      </c>
      <c r="N227" s="60">
        <f>SUM(H227,K227)</f>
        <v>3</v>
      </c>
      <c r="O227" s="60">
        <f>SUM(I227,L227)</f>
        <v>2</v>
      </c>
      <c r="P227" s="146">
        <f>SUM(N227:O227)</f>
        <v>5</v>
      </c>
    </row>
    <row r="228" spans="1:16" ht="13.5" thickBot="1">
      <c r="A228" s="29" t="s">
        <v>125</v>
      </c>
      <c r="B228" s="403" t="s">
        <v>123</v>
      </c>
      <c r="C228" s="117" t="s">
        <v>124</v>
      </c>
      <c r="D228" s="344"/>
      <c r="E228" s="399">
        <v>25</v>
      </c>
      <c r="F228" s="65">
        <v>30</v>
      </c>
      <c r="G228" s="65">
        <f>SUM(E228:F228)</f>
        <v>55</v>
      </c>
      <c r="H228" s="65">
        <v>27</v>
      </c>
      <c r="I228" s="65">
        <v>32</v>
      </c>
      <c r="J228" s="65">
        <f>SUM(H228:I228)</f>
        <v>59</v>
      </c>
      <c r="K228" s="107">
        <v>59</v>
      </c>
      <c r="L228" s="107">
        <v>69</v>
      </c>
      <c r="M228" s="104">
        <f>SUM(K228:L228)</f>
        <v>128</v>
      </c>
      <c r="N228" s="154">
        <f t="shared" si="75"/>
        <v>86</v>
      </c>
      <c r="O228" s="154">
        <f t="shared" si="75"/>
        <v>101</v>
      </c>
      <c r="P228" s="269">
        <f>SUM(N228:O228)</f>
        <v>187</v>
      </c>
    </row>
    <row r="229" spans="1:16" ht="13.5" thickBot="1">
      <c r="A229" s="571" t="s">
        <v>34</v>
      </c>
      <c r="B229" s="571"/>
      <c r="C229" s="571"/>
      <c r="D229" s="572"/>
      <c r="E229" s="346">
        <f aca="true" t="shared" si="76" ref="E229:P229">SUM(E226:E228)</f>
        <v>48</v>
      </c>
      <c r="F229" s="346">
        <f t="shared" si="76"/>
        <v>51</v>
      </c>
      <c r="G229" s="346">
        <f t="shared" si="76"/>
        <v>99</v>
      </c>
      <c r="H229" s="346">
        <f t="shared" si="76"/>
        <v>39</v>
      </c>
      <c r="I229" s="346">
        <f t="shared" si="76"/>
        <v>53</v>
      </c>
      <c r="J229" s="346">
        <f t="shared" si="76"/>
        <v>92</v>
      </c>
      <c r="K229" s="346">
        <f t="shared" si="76"/>
        <v>114</v>
      </c>
      <c r="L229" s="346">
        <f t="shared" si="76"/>
        <v>126</v>
      </c>
      <c r="M229" s="346">
        <f t="shared" si="76"/>
        <v>240</v>
      </c>
      <c r="N229" s="346">
        <f t="shared" si="76"/>
        <v>153</v>
      </c>
      <c r="O229" s="346">
        <f t="shared" si="76"/>
        <v>179</v>
      </c>
      <c r="P229" s="346">
        <f t="shared" si="76"/>
        <v>332</v>
      </c>
    </row>
    <row r="230" spans="1:16" ht="13.5" thickBot="1">
      <c r="A230" s="571" t="s">
        <v>49</v>
      </c>
      <c r="B230" s="571"/>
      <c r="C230" s="571"/>
      <c r="D230" s="572"/>
      <c r="E230" s="400">
        <f>E229</f>
        <v>48</v>
      </c>
      <c r="F230" s="400">
        <f aca="true" t="shared" si="77" ref="F230:P230">F229</f>
        <v>51</v>
      </c>
      <c r="G230" s="400">
        <f t="shared" si="77"/>
        <v>99</v>
      </c>
      <c r="H230" s="400">
        <f t="shared" si="77"/>
        <v>39</v>
      </c>
      <c r="I230" s="400">
        <f t="shared" si="77"/>
        <v>53</v>
      </c>
      <c r="J230" s="400">
        <f t="shared" si="77"/>
        <v>92</v>
      </c>
      <c r="K230" s="400">
        <f t="shared" si="77"/>
        <v>114</v>
      </c>
      <c r="L230" s="400">
        <f t="shared" si="77"/>
        <v>126</v>
      </c>
      <c r="M230" s="400">
        <f t="shared" si="77"/>
        <v>240</v>
      </c>
      <c r="N230" s="400">
        <f t="shared" si="77"/>
        <v>153</v>
      </c>
      <c r="O230" s="400">
        <f t="shared" si="77"/>
        <v>179</v>
      </c>
      <c r="P230" s="400">
        <f t="shared" si="77"/>
        <v>332</v>
      </c>
    </row>
    <row r="231" spans="1:16" ht="12.75">
      <c r="A231" s="74"/>
      <c r="B231" s="74"/>
      <c r="C231" s="74"/>
      <c r="D231" s="74"/>
      <c r="E231" s="455"/>
      <c r="F231" s="455"/>
      <c r="G231" s="455"/>
      <c r="H231" s="455"/>
      <c r="I231" s="455"/>
      <c r="J231" s="455"/>
      <c r="K231" s="455"/>
      <c r="L231" s="455"/>
      <c r="M231" s="455"/>
      <c r="N231" s="455"/>
      <c r="O231" s="455"/>
      <c r="P231" s="455"/>
    </row>
    <row r="232" spans="1:16" ht="12.75">
      <c r="A232" s="74"/>
      <c r="B232" s="74"/>
      <c r="C232" s="74"/>
      <c r="D232" s="7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</row>
    <row r="233" spans="1:16" ht="13.5" thickBot="1">
      <c r="A233" s="74"/>
      <c r="B233" s="74"/>
      <c r="C233" s="74"/>
      <c r="D233" s="7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</row>
    <row r="234" spans="1:16" ht="13.5" thickBot="1">
      <c r="A234" s="586" t="s">
        <v>126</v>
      </c>
      <c r="B234" s="586"/>
      <c r="C234" s="586"/>
      <c r="D234" s="586"/>
      <c r="E234" s="586"/>
      <c r="F234" s="586"/>
      <c r="G234" s="586"/>
      <c r="H234" s="595" t="s">
        <v>6</v>
      </c>
      <c r="I234" s="595"/>
      <c r="J234" s="595"/>
      <c r="K234" s="595"/>
      <c r="L234" s="595"/>
      <c r="M234" s="595"/>
      <c r="N234" s="595"/>
      <c r="O234" s="595"/>
      <c r="P234" s="595"/>
    </row>
    <row r="235" spans="1:16" ht="13.5" thickBot="1">
      <c r="A235" s="174" t="s">
        <v>7</v>
      </c>
      <c r="B235" s="175" t="s">
        <v>51</v>
      </c>
      <c r="C235" s="176" t="s">
        <v>9</v>
      </c>
      <c r="D235" s="244"/>
      <c r="E235" s="588" t="s">
        <v>10</v>
      </c>
      <c r="F235" s="588"/>
      <c r="G235" s="588"/>
      <c r="H235" s="594" t="s">
        <v>11</v>
      </c>
      <c r="I235" s="594"/>
      <c r="J235" s="594"/>
      <c r="K235" s="588" t="s">
        <v>12</v>
      </c>
      <c r="L235" s="588"/>
      <c r="M235" s="588"/>
      <c r="N235" s="588" t="s">
        <v>13</v>
      </c>
      <c r="O235" s="588"/>
      <c r="P235" s="588"/>
    </row>
    <row r="236" spans="1:16" ht="13.5" thickBot="1">
      <c r="A236" s="174" t="s">
        <v>14</v>
      </c>
      <c r="B236" s="177"/>
      <c r="C236" s="177"/>
      <c r="D236" s="209"/>
      <c r="E236" s="178" t="s">
        <v>15</v>
      </c>
      <c r="F236" s="178" t="s">
        <v>16</v>
      </c>
      <c r="G236" s="178" t="s">
        <v>17</v>
      </c>
      <c r="H236" s="178" t="s">
        <v>15</v>
      </c>
      <c r="I236" s="178" t="s">
        <v>16</v>
      </c>
      <c r="J236" s="178" t="s">
        <v>17</v>
      </c>
      <c r="K236" s="178" t="s">
        <v>15</v>
      </c>
      <c r="L236" s="178" t="s">
        <v>16</v>
      </c>
      <c r="M236" s="178" t="s">
        <v>17</v>
      </c>
      <c r="N236" s="178" t="s">
        <v>15</v>
      </c>
      <c r="O236" s="178" t="s">
        <v>16</v>
      </c>
      <c r="P236" s="178" t="s">
        <v>17</v>
      </c>
    </row>
    <row r="237" spans="1:16" ht="12.75">
      <c r="A237" s="157" t="s">
        <v>19</v>
      </c>
      <c r="B237" s="158" t="s">
        <v>176</v>
      </c>
      <c r="C237" s="188" t="s">
        <v>128</v>
      </c>
      <c r="D237" s="245"/>
      <c r="E237" s="246">
        <v>36</v>
      </c>
      <c r="F237" s="151">
        <v>58</v>
      </c>
      <c r="G237" s="20">
        <f>SUM(E237:F237)</f>
        <v>94</v>
      </c>
      <c r="H237" s="151">
        <v>30</v>
      </c>
      <c r="I237" s="151">
        <v>44</v>
      </c>
      <c r="J237" s="20">
        <f>SUM(H237:I237)</f>
        <v>74</v>
      </c>
      <c r="K237" s="16">
        <v>130</v>
      </c>
      <c r="L237" s="16">
        <v>175</v>
      </c>
      <c r="M237" s="20">
        <f>SUM(K237:L237)</f>
        <v>305</v>
      </c>
      <c r="N237" s="16">
        <f>SUM(H237,K237)</f>
        <v>160</v>
      </c>
      <c r="O237" s="16">
        <f>SUM(I237,L237)</f>
        <v>219</v>
      </c>
      <c r="P237" s="152">
        <f>SUM(N237:O237)</f>
        <v>379</v>
      </c>
    </row>
    <row r="238" spans="1:16" ht="13.5" thickBot="1">
      <c r="A238" s="147" t="s">
        <v>125</v>
      </c>
      <c r="B238" s="23" t="s">
        <v>176</v>
      </c>
      <c r="C238" s="153" t="s">
        <v>129</v>
      </c>
      <c r="D238" s="245"/>
      <c r="E238" s="243">
        <v>62</v>
      </c>
      <c r="F238" s="63">
        <v>74</v>
      </c>
      <c r="G238" s="20">
        <f>SUM(E238:F238)</f>
        <v>136</v>
      </c>
      <c r="H238" s="63">
        <v>42</v>
      </c>
      <c r="I238" s="63">
        <v>50</v>
      </c>
      <c r="J238" s="154">
        <f>SUM(H238:I238)</f>
        <v>92</v>
      </c>
      <c r="K238" s="19">
        <v>197</v>
      </c>
      <c r="L238" s="19">
        <v>198</v>
      </c>
      <c r="M238" s="154">
        <f>SUM(K238:L238)</f>
        <v>395</v>
      </c>
      <c r="N238" s="149">
        <f>SUM(H238,K238)</f>
        <v>239</v>
      </c>
      <c r="O238" s="149">
        <f>SUM(I238,L238)</f>
        <v>248</v>
      </c>
      <c r="P238" s="150">
        <f>SUM(N238:O238)</f>
        <v>487</v>
      </c>
    </row>
    <row r="239" spans="1:16" ht="13.5" thickBot="1">
      <c r="A239" s="569" t="s">
        <v>34</v>
      </c>
      <c r="B239" s="569"/>
      <c r="C239" s="569"/>
      <c r="D239" s="570"/>
      <c r="E239" s="180">
        <f>SUM(E237:E238)</f>
        <v>98</v>
      </c>
      <c r="F239" s="180">
        <f aca="true" t="shared" si="78" ref="F239:P239">SUM(F237:F238)</f>
        <v>132</v>
      </c>
      <c r="G239" s="180">
        <f t="shared" si="78"/>
        <v>230</v>
      </c>
      <c r="H239" s="180">
        <f t="shared" si="78"/>
        <v>72</v>
      </c>
      <c r="I239" s="180">
        <f t="shared" si="78"/>
        <v>94</v>
      </c>
      <c r="J239" s="180">
        <f t="shared" si="78"/>
        <v>166</v>
      </c>
      <c r="K239" s="180">
        <f t="shared" si="78"/>
        <v>327</v>
      </c>
      <c r="L239" s="180">
        <f t="shared" si="78"/>
        <v>373</v>
      </c>
      <c r="M239" s="180">
        <f t="shared" si="78"/>
        <v>700</v>
      </c>
      <c r="N239" s="180">
        <f t="shared" si="78"/>
        <v>399</v>
      </c>
      <c r="O239" s="180">
        <f t="shared" si="78"/>
        <v>467</v>
      </c>
      <c r="P239" s="180">
        <f t="shared" si="78"/>
        <v>866</v>
      </c>
    </row>
    <row r="240" spans="1:16" ht="13.5" customHeight="1" thickBot="1">
      <c r="A240" s="74"/>
      <c r="B240" s="74"/>
      <c r="C240" s="74"/>
      <c r="D240" s="74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1:16" ht="13.5" thickBot="1">
      <c r="A241" s="174" t="s">
        <v>35</v>
      </c>
      <c r="B241" s="177"/>
      <c r="C241" s="177"/>
      <c r="D241" s="209"/>
      <c r="E241" s="178" t="s">
        <v>15</v>
      </c>
      <c r="F241" s="178" t="s">
        <v>16</v>
      </c>
      <c r="G241" s="178" t="s">
        <v>17</v>
      </c>
      <c r="H241" s="178" t="s">
        <v>15</v>
      </c>
      <c r="I241" s="178" t="s">
        <v>16</v>
      </c>
      <c r="J241" s="178" t="s">
        <v>17</v>
      </c>
      <c r="K241" s="178" t="s">
        <v>15</v>
      </c>
      <c r="L241" s="178" t="s">
        <v>16</v>
      </c>
      <c r="M241" s="178" t="s">
        <v>17</v>
      </c>
      <c r="N241" s="178" t="s">
        <v>15</v>
      </c>
      <c r="O241" s="178" t="s">
        <v>16</v>
      </c>
      <c r="P241" s="178" t="s">
        <v>17</v>
      </c>
    </row>
    <row r="242" spans="1:16" ht="26.25" thickBot="1">
      <c r="A242" s="55" t="s">
        <v>175</v>
      </c>
      <c r="B242" s="56" t="s">
        <v>176</v>
      </c>
      <c r="C242" s="138" t="s">
        <v>129</v>
      </c>
      <c r="D242" s="233"/>
      <c r="E242" s="234">
        <v>2</v>
      </c>
      <c r="F242" s="130">
        <v>5</v>
      </c>
      <c r="G242" s="130">
        <f>SUM(E242:F242)</f>
        <v>7</v>
      </c>
      <c r="H242" s="130">
        <v>1</v>
      </c>
      <c r="I242" s="57">
        <v>4</v>
      </c>
      <c r="J242" s="130">
        <f>SUM(H242:I242)</f>
        <v>5</v>
      </c>
      <c r="K242" s="57">
        <v>3</v>
      </c>
      <c r="L242" s="57">
        <v>5</v>
      </c>
      <c r="M242" s="130">
        <f>SUM(K242:L242)</f>
        <v>8</v>
      </c>
      <c r="N242" s="57">
        <f>SUM(H242,K242)</f>
        <v>4</v>
      </c>
      <c r="O242" s="57">
        <f>SUM(I242,L242)</f>
        <v>9</v>
      </c>
      <c r="P242" s="139">
        <f>SUM(N242:O242)</f>
        <v>13</v>
      </c>
    </row>
    <row r="243" spans="1:53" s="8" customFormat="1" ht="13.5" thickBot="1">
      <c r="A243" s="577" t="s">
        <v>34</v>
      </c>
      <c r="B243" s="577"/>
      <c r="C243" s="577"/>
      <c r="D243" s="578"/>
      <c r="E243" s="184">
        <f>E242</f>
        <v>2</v>
      </c>
      <c r="F243" s="184">
        <f aca="true" t="shared" si="79" ref="F243:P243">F242</f>
        <v>5</v>
      </c>
      <c r="G243" s="184">
        <f t="shared" si="79"/>
        <v>7</v>
      </c>
      <c r="H243" s="184">
        <f t="shared" si="79"/>
        <v>1</v>
      </c>
      <c r="I243" s="184">
        <f t="shared" si="79"/>
        <v>4</v>
      </c>
      <c r="J243" s="184">
        <f t="shared" si="79"/>
        <v>5</v>
      </c>
      <c r="K243" s="184">
        <f t="shared" si="79"/>
        <v>3</v>
      </c>
      <c r="L243" s="184">
        <f t="shared" si="79"/>
        <v>5</v>
      </c>
      <c r="M243" s="184">
        <f t="shared" si="79"/>
        <v>8</v>
      </c>
      <c r="N243" s="184">
        <f t="shared" si="79"/>
        <v>4</v>
      </c>
      <c r="O243" s="184">
        <f t="shared" si="79"/>
        <v>9</v>
      </c>
      <c r="P243" s="184">
        <f t="shared" si="79"/>
        <v>13</v>
      </c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</row>
    <row r="244" spans="1:16" ht="13.5" thickBot="1">
      <c r="A244" s="592" t="s">
        <v>49</v>
      </c>
      <c r="B244" s="592"/>
      <c r="C244" s="592"/>
      <c r="D244" s="593"/>
      <c r="E244" s="185">
        <f>E239+E243</f>
        <v>100</v>
      </c>
      <c r="F244" s="185">
        <f aca="true" t="shared" si="80" ref="F244:P244">F239+F243</f>
        <v>137</v>
      </c>
      <c r="G244" s="185">
        <f t="shared" si="80"/>
        <v>237</v>
      </c>
      <c r="H244" s="185">
        <f t="shared" si="80"/>
        <v>73</v>
      </c>
      <c r="I244" s="185">
        <f t="shared" si="80"/>
        <v>98</v>
      </c>
      <c r="J244" s="185">
        <f t="shared" si="80"/>
        <v>171</v>
      </c>
      <c r="K244" s="185">
        <f t="shared" si="80"/>
        <v>330</v>
      </c>
      <c r="L244" s="185">
        <f t="shared" si="80"/>
        <v>378</v>
      </c>
      <c r="M244" s="185">
        <f t="shared" si="80"/>
        <v>708</v>
      </c>
      <c r="N244" s="185">
        <f t="shared" si="80"/>
        <v>403</v>
      </c>
      <c r="O244" s="185">
        <f t="shared" si="80"/>
        <v>476</v>
      </c>
      <c r="P244" s="185">
        <f t="shared" si="80"/>
        <v>879</v>
      </c>
    </row>
    <row r="245" spans="1:16" ht="13.5" thickBot="1">
      <c r="A245" s="74"/>
      <c r="B245" s="74"/>
      <c r="C245" s="74"/>
      <c r="D245" s="74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1:53" s="8" customFormat="1" ht="13.5" thickBot="1">
      <c r="A246" s="586" t="s">
        <v>130</v>
      </c>
      <c r="B246" s="586"/>
      <c r="C246" s="586"/>
      <c r="D246" s="586"/>
      <c r="E246" s="586"/>
      <c r="F246" s="586"/>
      <c r="G246" s="586"/>
      <c r="H246" s="595" t="s">
        <v>6</v>
      </c>
      <c r="I246" s="595"/>
      <c r="J246" s="595"/>
      <c r="K246" s="595"/>
      <c r="L246" s="595"/>
      <c r="M246" s="595"/>
      <c r="N246" s="595"/>
      <c r="O246" s="595"/>
      <c r="P246" s="595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77"/>
      <c r="AU246" s="77"/>
      <c r="AV246" s="77"/>
      <c r="AW246" s="77"/>
      <c r="AX246" s="77"/>
      <c r="AY246" s="77"/>
      <c r="AZ246" s="77"/>
      <c r="BA246" s="77"/>
    </row>
    <row r="247" spans="1:53" s="8" customFormat="1" ht="13.5" thickBot="1">
      <c r="A247" s="174" t="s">
        <v>7</v>
      </c>
      <c r="B247" s="175" t="s">
        <v>51</v>
      </c>
      <c r="C247" s="176" t="s">
        <v>9</v>
      </c>
      <c r="D247" s="244"/>
      <c r="E247" s="588" t="s">
        <v>10</v>
      </c>
      <c r="F247" s="588"/>
      <c r="G247" s="588"/>
      <c r="H247" s="594" t="s">
        <v>11</v>
      </c>
      <c r="I247" s="588"/>
      <c r="J247" s="588"/>
      <c r="K247" s="588" t="s">
        <v>12</v>
      </c>
      <c r="L247" s="588"/>
      <c r="M247" s="588"/>
      <c r="N247" s="588" t="s">
        <v>13</v>
      </c>
      <c r="O247" s="588"/>
      <c r="P247" s="588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</row>
    <row r="248" spans="1:53" s="8" customFormat="1" ht="13.5" thickBot="1">
      <c r="A248" s="174" t="s">
        <v>14</v>
      </c>
      <c r="B248" s="177"/>
      <c r="C248" s="177"/>
      <c r="D248" s="209"/>
      <c r="E248" s="178" t="s">
        <v>15</v>
      </c>
      <c r="F248" s="178" t="s">
        <v>16</v>
      </c>
      <c r="G248" s="178" t="s">
        <v>17</v>
      </c>
      <c r="H248" s="178" t="s">
        <v>15</v>
      </c>
      <c r="I248" s="178" t="s">
        <v>16</v>
      </c>
      <c r="J248" s="178" t="s">
        <v>17</v>
      </c>
      <c r="K248" s="178" t="s">
        <v>15</v>
      </c>
      <c r="L248" s="178" t="s">
        <v>16</v>
      </c>
      <c r="M248" s="178" t="s">
        <v>17</v>
      </c>
      <c r="N248" s="178" t="s">
        <v>15</v>
      </c>
      <c r="O248" s="178" t="s">
        <v>16</v>
      </c>
      <c r="P248" s="178" t="s">
        <v>17</v>
      </c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</row>
    <row r="249" spans="1:53" s="8" customFormat="1" ht="12.75">
      <c r="A249" s="157" t="s">
        <v>19</v>
      </c>
      <c r="B249" s="158" t="s">
        <v>127</v>
      </c>
      <c r="C249" s="159" t="s">
        <v>131</v>
      </c>
      <c r="D249" s="215"/>
      <c r="E249" s="216">
        <v>18</v>
      </c>
      <c r="F249" s="26">
        <v>25</v>
      </c>
      <c r="G249" s="108">
        <f>SUM(E249:F249)</f>
        <v>43</v>
      </c>
      <c r="H249" s="26">
        <v>20</v>
      </c>
      <c r="I249" s="26">
        <v>28</v>
      </c>
      <c r="J249" s="108">
        <f>SUM(H249:I249)</f>
        <v>48</v>
      </c>
      <c r="K249" s="26">
        <v>63</v>
      </c>
      <c r="L249" s="26">
        <v>55</v>
      </c>
      <c r="M249" s="108">
        <f>SUM(K249:L249)</f>
        <v>118</v>
      </c>
      <c r="N249" s="26">
        <f>SUM(H249,K249)</f>
        <v>83</v>
      </c>
      <c r="O249" s="26">
        <f>SUM(I249,L249)</f>
        <v>83</v>
      </c>
      <c r="P249" s="156">
        <f>SUM(N249:O249)</f>
        <v>166</v>
      </c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  <c r="AV249" s="77"/>
      <c r="AW249" s="77"/>
      <c r="AX249" s="77"/>
      <c r="AY249" s="77"/>
      <c r="AZ249" s="77"/>
      <c r="BA249" s="77"/>
    </row>
    <row r="250" spans="1:16" ht="13.5" thickBot="1">
      <c r="A250" s="64" t="s">
        <v>125</v>
      </c>
      <c r="B250" s="22" t="s">
        <v>127</v>
      </c>
      <c r="C250" s="7" t="s">
        <v>131</v>
      </c>
      <c r="D250" s="235"/>
      <c r="E250" s="532">
        <v>16</v>
      </c>
      <c r="F250" s="24">
        <v>18</v>
      </c>
      <c r="G250" s="452">
        <f aca="true" t="shared" si="81" ref="G250:G256">SUM(E250:F250)</f>
        <v>34</v>
      </c>
      <c r="H250" s="24">
        <v>13</v>
      </c>
      <c r="I250" s="24">
        <v>19</v>
      </c>
      <c r="J250" s="452">
        <f aca="true" t="shared" si="82" ref="J250:J255">SUM(H250:I250)</f>
        <v>32</v>
      </c>
      <c r="K250" s="24">
        <v>40</v>
      </c>
      <c r="L250" s="24">
        <v>51</v>
      </c>
      <c r="M250" s="452">
        <f aca="true" t="shared" si="83" ref="M250:M256">SUM(K250:L250)</f>
        <v>91</v>
      </c>
      <c r="N250" s="453">
        <f aca="true" t="shared" si="84" ref="N250:N256">SUM(H250,K250)</f>
        <v>53</v>
      </c>
      <c r="O250" s="453">
        <f aca="true" t="shared" si="85" ref="O250:O256">SUM(I250,L250)</f>
        <v>70</v>
      </c>
      <c r="P250" s="454">
        <f aca="true" t="shared" si="86" ref="P250:P256">SUM(N250:O250)</f>
        <v>123</v>
      </c>
    </row>
    <row r="251" spans="1:16" ht="24">
      <c r="A251" s="64" t="s">
        <v>156</v>
      </c>
      <c r="B251" s="404" t="s">
        <v>230</v>
      </c>
      <c r="C251" s="7" t="s">
        <v>131</v>
      </c>
      <c r="D251" s="241"/>
      <c r="E251" s="533">
        <v>19</v>
      </c>
      <c r="F251" s="534">
        <v>15</v>
      </c>
      <c r="G251" s="277">
        <f t="shared" si="81"/>
        <v>34</v>
      </c>
      <c r="H251" s="534">
        <v>19</v>
      </c>
      <c r="I251" s="534">
        <v>14</v>
      </c>
      <c r="J251" s="277">
        <f t="shared" si="82"/>
        <v>33</v>
      </c>
      <c r="K251" s="534">
        <v>84</v>
      </c>
      <c r="L251" s="534">
        <v>40</v>
      </c>
      <c r="M251" s="277">
        <f t="shared" si="83"/>
        <v>124</v>
      </c>
      <c r="N251" s="534">
        <f t="shared" si="84"/>
        <v>103</v>
      </c>
      <c r="O251" s="534">
        <f t="shared" si="85"/>
        <v>54</v>
      </c>
      <c r="P251" s="336">
        <f t="shared" si="86"/>
        <v>157</v>
      </c>
    </row>
    <row r="252" spans="1:16" ht="12.75">
      <c r="A252" s="157" t="s">
        <v>19</v>
      </c>
      <c r="B252" s="158" t="s">
        <v>127</v>
      </c>
      <c r="C252" s="159" t="s">
        <v>132</v>
      </c>
      <c r="D252" s="230"/>
      <c r="E252" s="216">
        <v>32</v>
      </c>
      <c r="F252" s="26">
        <v>28</v>
      </c>
      <c r="G252" s="108">
        <f t="shared" si="81"/>
        <v>60</v>
      </c>
      <c r="H252" s="26">
        <v>27</v>
      </c>
      <c r="I252" s="26">
        <v>28</v>
      </c>
      <c r="J252" s="108">
        <f t="shared" si="82"/>
        <v>55</v>
      </c>
      <c r="K252" s="26">
        <v>71</v>
      </c>
      <c r="L252" s="26">
        <v>62</v>
      </c>
      <c r="M252" s="108">
        <f t="shared" si="83"/>
        <v>133</v>
      </c>
      <c r="N252" s="26">
        <f t="shared" si="84"/>
        <v>98</v>
      </c>
      <c r="O252" s="26">
        <f t="shared" si="85"/>
        <v>90</v>
      </c>
      <c r="P252" s="156">
        <f t="shared" si="86"/>
        <v>188</v>
      </c>
    </row>
    <row r="253" spans="1:53" s="8" customFormat="1" ht="12.75">
      <c r="A253" s="75" t="s">
        <v>125</v>
      </c>
      <c r="B253" s="22" t="s">
        <v>127</v>
      </c>
      <c r="C253" s="7" t="s">
        <v>132</v>
      </c>
      <c r="D253" s="235"/>
      <c r="E253" s="210">
        <v>26</v>
      </c>
      <c r="F253" s="25">
        <v>22</v>
      </c>
      <c r="G253" s="58">
        <f t="shared" si="81"/>
        <v>48</v>
      </c>
      <c r="H253" s="58">
        <v>27</v>
      </c>
      <c r="I253" s="25">
        <v>22</v>
      </c>
      <c r="J253" s="58">
        <f t="shared" si="82"/>
        <v>49</v>
      </c>
      <c r="K253" s="25">
        <v>73</v>
      </c>
      <c r="L253" s="25">
        <v>49</v>
      </c>
      <c r="M253" s="58">
        <f t="shared" si="83"/>
        <v>122</v>
      </c>
      <c r="N253" s="25">
        <f t="shared" si="84"/>
        <v>100</v>
      </c>
      <c r="O253" s="25">
        <f t="shared" si="85"/>
        <v>71</v>
      </c>
      <c r="P253" s="208">
        <f t="shared" si="86"/>
        <v>171</v>
      </c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77"/>
    </row>
    <row r="254" spans="1:53" s="8" customFormat="1" ht="12.75">
      <c r="A254" s="285" t="s">
        <v>133</v>
      </c>
      <c r="B254" s="22" t="s">
        <v>127</v>
      </c>
      <c r="C254" s="7" t="s">
        <v>132</v>
      </c>
      <c r="D254" s="235"/>
      <c r="E254" s="210">
        <v>7</v>
      </c>
      <c r="F254" s="25">
        <v>12</v>
      </c>
      <c r="G254" s="108">
        <f>SUM(E254:F254)</f>
        <v>19</v>
      </c>
      <c r="H254" s="58">
        <v>7</v>
      </c>
      <c r="I254" s="25">
        <v>12</v>
      </c>
      <c r="J254" s="108">
        <f t="shared" si="82"/>
        <v>19</v>
      </c>
      <c r="K254" s="25">
        <v>0</v>
      </c>
      <c r="L254" s="25">
        <v>0</v>
      </c>
      <c r="M254" s="108">
        <f t="shared" si="83"/>
        <v>0</v>
      </c>
      <c r="N254" s="26">
        <f t="shared" si="84"/>
        <v>7</v>
      </c>
      <c r="O254" s="26">
        <f t="shared" si="85"/>
        <v>12</v>
      </c>
      <c r="P254" s="156">
        <f t="shared" si="86"/>
        <v>19</v>
      </c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</row>
    <row r="255" spans="1:53" s="8" customFormat="1" ht="12.75">
      <c r="A255" s="22" t="s">
        <v>224</v>
      </c>
      <c r="B255" s="22" t="s">
        <v>221</v>
      </c>
      <c r="C255" s="7" t="s">
        <v>222</v>
      </c>
      <c r="D255" s="235"/>
      <c r="E255" s="210">
        <v>0</v>
      </c>
      <c r="F255" s="25">
        <v>0</v>
      </c>
      <c r="G255" s="58">
        <f t="shared" si="81"/>
        <v>0</v>
      </c>
      <c r="H255" s="58">
        <v>0</v>
      </c>
      <c r="I255" s="25">
        <v>0</v>
      </c>
      <c r="J255" s="58">
        <f t="shared" si="82"/>
        <v>0</v>
      </c>
      <c r="K255" s="25">
        <v>13</v>
      </c>
      <c r="L255" s="25">
        <v>9</v>
      </c>
      <c r="M255" s="58">
        <f t="shared" si="83"/>
        <v>22</v>
      </c>
      <c r="N255" s="25">
        <f t="shared" si="84"/>
        <v>13</v>
      </c>
      <c r="O255" s="25">
        <f t="shared" si="85"/>
        <v>9</v>
      </c>
      <c r="P255" s="208">
        <f t="shared" si="86"/>
        <v>22</v>
      </c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</row>
    <row r="256" spans="1:53" s="8" customFormat="1" ht="12.75">
      <c r="A256" s="22" t="s">
        <v>223</v>
      </c>
      <c r="B256" s="22" t="s">
        <v>221</v>
      </c>
      <c r="C256" s="7" t="s">
        <v>222</v>
      </c>
      <c r="D256" s="235"/>
      <c r="E256" s="210">
        <v>12</v>
      </c>
      <c r="F256" s="25">
        <v>17</v>
      </c>
      <c r="G256" s="58">
        <f t="shared" si="81"/>
        <v>29</v>
      </c>
      <c r="H256" s="58">
        <v>11</v>
      </c>
      <c r="I256" s="25">
        <v>16</v>
      </c>
      <c r="J256" s="58">
        <f>SUM(H256:I256)</f>
        <v>27</v>
      </c>
      <c r="K256" s="25">
        <v>49</v>
      </c>
      <c r="L256" s="25">
        <v>82</v>
      </c>
      <c r="M256" s="58">
        <f t="shared" si="83"/>
        <v>131</v>
      </c>
      <c r="N256" s="25">
        <f t="shared" si="84"/>
        <v>60</v>
      </c>
      <c r="O256" s="25">
        <f t="shared" si="85"/>
        <v>98</v>
      </c>
      <c r="P256" s="208">
        <f t="shared" si="86"/>
        <v>158</v>
      </c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77"/>
      <c r="AW256" s="77"/>
      <c r="AX256" s="77"/>
      <c r="AY256" s="77"/>
      <c r="AZ256" s="77"/>
      <c r="BA256" s="77"/>
    </row>
    <row r="257" spans="1:16" ht="13.5" thickBot="1">
      <c r="A257" s="22" t="s">
        <v>250</v>
      </c>
      <c r="B257" s="22" t="s">
        <v>221</v>
      </c>
      <c r="C257" s="7" t="s">
        <v>222</v>
      </c>
      <c r="D257" s="235"/>
      <c r="E257" s="290">
        <v>5</v>
      </c>
      <c r="F257" s="294">
        <v>28</v>
      </c>
      <c r="G257" s="292">
        <f>SUM(E257:F257)</f>
        <v>33</v>
      </c>
      <c r="H257" s="292">
        <v>3</v>
      </c>
      <c r="I257" s="294">
        <v>26</v>
      </c>
      <c r="J257" s="292">
        <f>SUM(H257:I257)</f>
        <v>29</v>
      </c>
      <c r="K257" s="294">
        <v>0</v>
      </c>
      <c r="L257" s="294">
        <v>0</v>
      </c>
      <c r="M257" s="292">
        <f>SUM(K257:L257)</f>
        <v>0</v>
      </c>
      <c r="N257" s="294">
        <f>SUM(H257,K257)</f>
        <v>3</v>
      </c>
      <c r="O257" s="294">
        <f>SUM(I257,L257)</f>
        <v>26</v>
      </c>
      <c r="P257" s="295">
        <f>SUM(N257:O257)</f>
        <v>29</v>
      </c>
    </row>
    <row r="258" spans="1:16" ht="13.5" thickBot="1">
      <c r="A258" s="584" t="s">
        <v>34</v>
      </c>
      <c r="B258" s="584"/>
      <c r="C258" s="584"/>
      <c r="D258" s="585"/>
      <c r="E258" s="180">
        <f>SUM(E249:E257)</f>
        <v>135</v>
      </c>
      <c r="F258" s="180">
        <f aca="true" t="shared" si="87" ref="F258:P258">SUM(F249:F257)</f>
        <v>165</v>
      </c>
      <c r="G258" s="180">
        <f t="shared" si="87"/>
        <v>300</v>
      </c>
      <c r="H258" s="180">
        <f t="shared" si="87"/>
        <v>127</v>
      </c>
      <c r="I258" s="180">
        <f t="shared" si="87"/>
        <v>165</v>
      </c>
      <c r="J258" s="180">
        <f t="shared" si="87"/>
        <v>292</v>
      </c>
      <c r="K258" s="180">
        <f t="shared" si="87"/>
        <v>393</v>
      </c>
      <c r="L258" s="180">
        <f t="shared" si="87"/>
        <v>348</v>
      </c>
      <c r="M258" s="180">
        <f t="shared" si="87"/>
        <v>741</v>
      </c>
      <c r="N258" s="180">
        <f t="shared" si="87"/>
        <v>520</v>
      </c>
      <c r="O258" s="180">
        <f t="shared" si="87"/>
        <v>513</v>
      </c>
      <c r="P258" s="180">
        <f t="shared" si="87"/>
        <v>1033</v>
      </c>
    </row>
    <row r="259" spans="1:53" s="8" customFormat="1" ht="13.5" thickBot="1">
      <c r="A259" s="571" t="s">
        <v>49</v>
      </c>
      <c r="B259" s="571"/>
      <c r="C259" s="571"/>
      <c r="D259" s="572"/>
      <c r="E259" s="67">
        <f aca="true" t="shared" si="88" ref="E259:P259">E258</f>
        <v>135</v>
      </c>
      <c r="F259" s="67">
        <f t="shared" si="88"/>
        <v>165</v>
      </c>
      <c r="G259" s="67">
        <f t="shared" si="88"/>
        <v>300</v>
      </c>
      <c r="H259" s="67">
        <f t="shared" si="88"/>
        <v>127</v>
      </c>
      <c r="I259" s="67">
        <f t="shared" si="88"/>
        <v>165</v>
      </c>
      <c r="J259" s="67">
        <f t="shared" si="88"/>
        <v>292</v>
      </c>
      <c r="K259" s="67">
        <f t="shared" si="88"/>
        <v>393</v>
      </c>
      <c r="L259" s="67">
        <f t="shared" si="88"/>
        <v>348</v>
      </c>
      <c r="M259" s="67">
        <f t="shared" si="88"/>
        <v>741</v>
      </c>
      <c r="N259" s="67">
        <f t="shared" si="88"/>
        <v>520</v>
      </c>
      <c r="O259" s="67">
        <f t="shared" si="88"/>
        <v>513</v>
      </c>
      <c r="P259" s="67">
        <f t="shared" si="88"/>
        <v>1033</v>
      </c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  <c r="AT259" s="77"/>
      <c r="AU259" s="77"/>
      <c r="AV259" s="77"/>
      <c r="AW259" s="77"/>
      <c r="AX259" s="77"/>
      <c r="AY259" s="77"/>
      <c r="AZ259" s="77"/>
      <c r="BA259" s="77"/>
    </row>
    <row r="260" spans="1:53" s="422" customFormat="1" ht="12.75">
      <c r="A260" s="74"/>
      <c r="B260" s="74"/>
      <c r="C260" s="74"/>
      <c r="D260" s="7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421"/>
      <c r="R260" s="421"/>
      <c r="S260" s="421"/>
      <c r="T260" s="421"/>
      <c r="U260" s="421"/>
      <c r="V260" s="421"/>
      <c r="W260" s="421"/>
      <c r="X260" s="421"/>
      <c r="Y260" s="421"/>
      <c r="Z260" s="421"/>
      <c r="AA260" s="421"/>
      <c r="AB260" s="421"/>
      <c r="AC260" s="421"/>
      <c r="AD260" s="421"/>
      <c r="AE260" s="421"/>
      <c r="AF260" s="421"/>
      <c r="AG260" s="421"/>
      <c r="AH260" s="421"/>
      <c r="AI260" s="421"/>
      <c r="AJ260" s="421"/>
      <c r="AK260" s="421"/>
      <c r="AL260" s="421"/>
      <c r="AM260" s="421"/>
      <c r="AN260" s="421"/>
      <c r="AO260" s="421"/>
      <c r="AP260" s="421"/>
      <c r="AQ260" s="421"/>
      <c r="AR260" s="421"/>
      <c r="AS260" s="421"/>
      <c r="AT260" s="421"/>
      <c r="AU260" s="421"/>
      <c r="AV260" s="421"/>
      <c r="AW260" s="421"/>
      <c r="AX260" s="421"/>
      <c r="AY260" s="421"/>
      <c r="AZ260" s="421"/>
      <c r="BA260" s="421"/>
    </row>
    <row r="261" spans="1:53" s="8" customFormat="1" ht="13.5" thickBot="1">
      <c r="A261" s="74"/>
      <c r="B261" s="74"/>
      <c r="C261" s="74"/>
      <c r="D261" s="74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</row>
    <row r="262" spans="1:16" ht="13.5" thickBot="1">
      <c r="A262" s="586" t="s">
        <v>134</v>
      </c>
      <c r="B262" s="586"/>
      <c r="C262" s="586"/>
      <c r="D262" s="586"/>
      <c r="E262" s="586"/>
      <c r="F262" s="586"/>
      <c r="G262" s="586"/>
      <c r="H262" s="595" t="s">
        <v>6</v>
      </c>
      <c r="I262" s="595"/>
      <c r="J262" s="595"/>
      <c r="K262" s="595"/>
      <c r="L262" s="595"/>
      <c r="M262" s="595"/>
      <c r="N262" s="595"/>
      <c r="O262" s="595"/>
      <c r="P262" s="595"/>
    </row>
    <row r="263" spans="1:16" ht="13.5" thickBot="1">
      <c r="A263" s="174" t="s">
        <v>7</v>
      </c>
      <c r="B263" s="175" t="s">
        <v>51</v>
      </c>
      <c r="C263" s="176" t="s">
        <v>9</v>
      </c>
      <c r="D263" s="176"/>
      <c r="E263" s="588" t="s">
        <v>10</v>
      </c>
      <c r="F263" s="588"/>
      <c r="G263" s="588"/>
      <c r="H263" s="594" t="s">
        <v>11</v>
      </c>
      <c r="I263" s="594"/>
      <c r="J263" s="594"/>
      <c r="K263" s="588" t="s">
        <v>12</v>
      </c>
      <c r="L263" s="588"/>
      <c r="M263" s="588"/>
      <c r="N263" s="588" t="s">
        <v>13</v>
      </c>
      <c r="O263" s="588"/>
      <c r="P263" s="588"/>
    </row>
    <row r="264" spans="1:16" ht="13.5" thickBot="1">
      <c r="A264" s="189" t="s">
        <v>14</v>
      </c>
      <c r="B264" s="190"/>
      <c r="C264" s="177"/>
      <c r="D264" s="209"/>
      <c r="E264" s="178" t="s">
        <v>15</v>
      </c>
      <c r="F264" s="178" t="s">
        <v>16</v>
      </c>
      <c r="G264" s="178" t="s">
        <v>17</v>
      </c>
      <c r="H264" s="178" t="s">
        <v>15</v>
      </c>
      <c r="I264" s="178" t="s">
        <v>16</v>
      </c>
      <c r="J264" s="178" t="s">
        <v>17</v>
      </c>
      <c r="K264" s="178" t="s">
        <v>15</v>
      </c>
      <c r="L264" s="178" t="s">
        <v>16</v>
      </c>
      <c r="M264" s="178" t="s">
        <v>17</v>
      </c>
      <c r="N264" s="178" t="s">
        <v>15</v>
      </c>
      <c r="O264" s="178" t="s">
        <v>16</v>
      </c>
      <c r="P264" s="178" t="s">
        <v>17</v>
      </c>
    </row>
    <row r="265" spans="1:16" ht="24">
      <c r="A265" s="157" t="s">
        <v>135</v>
      </c>
      <c r="B265" s="410" t="s">
        <v>216</v>
      </c>
      <c r="C265" s="159" t="s">
        <v>136</v>
      </c>
      <c r="D265" s="215"/>
      <c r="E265" s="246">
        <v>9</v>
      </c>
      <c r="F265" s="151">
        <v>13</v>
      </c>
      <c r="G265" s="20">
        <f>SUM(E265:F265)</f>
        <v>22</v>
      </c>
      <c r="H265" s="151">
        <v>12</v>
      </c>
      <c r="I265" s="151">
        <v>12</v>
      </c>
      <c r="J265" s="20">
        <f>SUM(H265:I265)</f>
        <v>24</v>
      </c>
      <c r="K265" s="16">
        <v>24</v>
      </c>
      <c r="L265" s="16">
        <v>20</v>
      </c>
      <c r="M265" s="20">
        <f>SUM(K265:L265)</f>
        <v>44</v>
      </c>
      <c r="N265" s="16">
        <f>SUM(H265,K265)</f>
        <v>36</v>
      </c>
      <c r="O265" s="16">
        <f>SUM(I265,L265)</f>
        <v>32</v>
      </c>
      <c r="P265" s="152">
        <f>SUM(N265:O265)</f>
        <v>68</v>
      </c>
    </row>
    <row r="266" spans="1:16" ht="26.25" thickBot="1">
      <c r="A266" s="29" t="s">
        <v>54</v>
      </c>
      <c r="B266" s="412" t="s">
        <v>216</v>
      </c>
      <c r="C266" s="148" t="s">
        <v>136</v>
      </c>
      <c r="D266" s="247"/>
      <c r="E266" s="243">
        <v>22</v>
      </c>
      <c r="F266" s="63">
        <v>10</v>
      </c>
      <c r="G266" s="154">
        <f>SUM(E266:F266)</f>
        <v>32</v>
      </c>
      <c r="H266" s="63">
        <v>23</v>
      </c>
      <c r="I266" s="63">
        <v>11</v>
      </c>
      <c r="J266" s="65">
        <f>SUM(H266:I266)</f>
        <v>34</v>
      </c>
      <c r="K266" s="19">
        <v>54</v>
      </c>
      <c r="L266" s="19">
        <v>12</v>
      </c>
      <c r="M266" s="154">
        <f>SUM(K266:L266)</f>
        <v>66</v>
      </c>
      <c r="N266" s="149">
        <f>SUM(H266,K266)</f>
        <v>77</v>
      </c>
      <c r="O266" s="149">
        <f>SUM(I266,L266)</f>
        <v>23</v>
      </c>
      <c r="P266" s="150">
        <f>SUM(N266:O266)</f>
        <v>100</v>
      </c>
    </row>
    <row r="267" spans="1:16" ht="13.5" thickBot="1">
      <c r="A267" s="569" t="s">
        <v>34</v>
      </c>
      <c r="B267" s="569"/>
      <c r="C267" s="569"/>
      <c r="D267" s="570"/>
      <c r="E267" s="180">
        <f>SUM(E265:E266)</f>
        <v>31</v>
      </c>
      <c r="F267" s="180">
        <f aca="true" t="shared" si="89" ref="F267:P267">SUM(F265:F266)</f>
        <v>23</v>
      </c>
      <c r="G267" s="180">
        <f t="shared" si="89"/>
        <v>54</v>
      </c>
      <c r="H267" s="180">
        <f t="shared" si="89"/>
        <v>35</v>
      </c>
      <c r="I267" s="180">
        <f t="shared" si="89"/>
        <v>23</v>
      </c>
      <c r="J267" s="180">
        <f t="shared" si="89"/>
        <v>58</v>
      </c>
      <c r="K267" s="180">
        <f t="shared" si="89"/>
        <v>78</v>
      </c>
      <c r="L267" s="180">
        <f t="shared" si="89"/>
        <v>32</v>
      </c>
      <c r="M267" s="180">
        <f t="shared" si="89"/>
        <v>110</v>
      </c>
      <c r="N267" s="180">
        <f t="shared" si="89"/>
        <v>113</v>
      </c>
      <c r="O267" s="180">
        <f t="shared" si="89"/>
        <v>55</v>
      </c>
      <c r="P267" s="180">
        <f t="shared" si="89"/>
        <v>168</v>
      </c>
    </row>
    <row r="268" spans="1:16" ht="13.5" customHeight="1" thickBot="1">
      <c r="A268" s="571" t="s">
        <v>49</v>
      </c>
      <c r="B268" s="571"/>
      <c r="C268" s="571"/>
      <c r="D268" s="572"/>
      <c r="E268" s="67">
        <f aca="true" t="shared" si="90" ref="E268:P268">E267</f>
        <v>31</v>
      </c>
      <c r="F268" s="67">
        <f t="shared" si="90"/>
        <v>23</v>
      </c>
      <c r="G268" s="67">
        <f t="shared" si="90"/>
        <v>54</v>
      </c>
      <c r="H268" s="67">
        <f t="shared" si="90"/>
        <v>35</v>
      </c>
      <c r="I268" s="67">
        <f t="shared" si="90"/>
        <v>23</v>
      </c>
      <c r="J268" s="67">
        <f t="shared" si="90"/>
        <v>58</v>
      </c>
      <c r="K268" s="67">
        <f t="shared" si="90"/>
        <v>78</v>
      </c>
      <c r="L268" s="67">
        <f t="shared" si="90"/>
        <v>32</v>
      </c>
      <c r="M268" s="67">
        <f t="shared" si="90"/>
        <v>110</v>
      </c>
      <c r="N268" s="67">
        <f t="shared" si="90"/>
        <v>113</v>
      </c>
      <c r="O268" s="67">
        <f t="shared" si="90"/>
        <v>55</v>
      </c>
      <c r="P268" s="67">
        <f t="shared" si="90"/>
        <v>168</v>
      </c>
    </row>
    <row r="269" spans="1:16" ht="15" customHeight="1" thickBot="1">
      <c r="A269" s="74"/>
      <c r="B269" s="74"/>
      <c r="C269" s="74"/>
      <c r="D269" s="74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1:16" ht="13.5" thickBot="1">
      <c r="A270" s="586" t="s">
        <v>134</v>
      </c>
      <c r="B270" s="586"/>
      <c r="C270" s="586"/>
      <c r="D270" s="586"/>
      <c r="E270" s="586"/>
      <c r="F270" s="586"/>
      <c r="G270" s="586"/>
      <c r="H270" s="602" t="s">
        <v>6</v>
      </c>
      <c r="I270" s="602"/>
      <c r="J270" s="602"/>
      <c r="K270" s="602"/>
      <c r="L270" s="602"/>
      <c r="M270" s="602"/>
      <c r="N270" s="602"/>
      <c r="O270" s="602"/>
      <c r="P270" s="602"/>
    </row>
    <row r="271" spans="1:16" ht="13.5" thickBot="1">
      <c r="A271" s="176" t="s">
        <v>7</v>
      </c>
      <c r="B271" s="175" t="s">
        <v>51</v>
      </c>
      <c r="C271" s="176" t="s">
        <v>9</v>
      </c>
      <c r="D271" s="176"/>
      <c r="E271" s="588" t="s">
        <v>10</v>
      </c>
      <c r="F271" s="588"/>
      <c r="G271" s="588"/>
      <c r="H271" s="594" t="s">
        <v>11</v>
      </c>
      <c r="I271" s="588"/>
      <c r="J271" s="588"/>
      <c r="K271" s="588" t="s">
        <v>12</v>
      </c>
      <c r="L271" s="588"/>
      <c r="M271" s="588"/>
      <c r="N271" s="588" t="s">
        <v>13</v>
      </c>
      <c r="O271" s="588"/>
      <c r="P271" s="588"/>
    </row>
    <row r="272" spans="1:16" ht="13.5" thickBot="1">
      <c r="A272" s="176" t="s">
        <v>14</v>
      </c>
      <c r="B272" s="310"/>
      <c r="C272" s="310"/>
      <c r="D272" s="309"/>
      <c r="E272" s="311" t="s">
        <v>15</v>
      </c>
      <c r="F272" s="311" t="s">
        <v>16</v>
      </c>
      <c r="G272" s="311" t="s">
        <v>17</v>
      </c>
      <c r="H272" s="311" t="s">
        <v>15</v>
      </c>
      <c r="I272" s="311" t="s">
        <v>16</v>
      </c>
      <c r="J272" s="311" t="s">
        <v>17</v>
      </c>
      <c r="K272" s="311" t="s">
        <v>15</v>
      </c>
      <c r="L272" s="311" t="s">
        <v>16</v>
      </c>
      <c r="M272" s="311" t="s">
        <v>17</v>
      </c>
      <c r="N272" s="311" t="s">
        <v>15</v>
      </c>
      <c r="O272" s="311" t="s">
        <v>16</v>
      </c>
      <c r="P272" s="311" t="s">
        <v>17</v>
      </c>
    </row>
    <row r="273" spans="1:16" ht="14.25" customHeight="1">
      <c r="A273" s="40" t="s">
        <v>135</v>
      </c>
      <c r="B273" s="410" t="s">
        <v>217</v>
      </c>
      <c r="C273" s="115" t="s">
        <v>137</v>
      </c>
      <c r="D273" s="392"/>
      <c r="E273" s="393">
        <v>24</v>
      </c>
      <c r="F273" s="108">
        <v>2</v>
      </c>
      <c r="G273" s="108">
        <f aca="true" t="shared" si="91" ref="G273:G278">SUM(E273:F273)</f>
        <v>26</v>
      </c>
      <c r="H273" s="108">
        <v>23</v>
      </c>
      <c r="I273" s="108">
        <v>3</v>
      </c>
      <c r="J273" s="108">
        <f aca="true" t="shared" si="92" ref="J273:J278">SUM(H273:I273)</f>
        <v>26</v>
      </c>
      <c r="K273" s="108">
        <v>46</v>
      </c>
      <c r="L273" s="108">
        <v>13</v>
      </c>
      <c r="M273" s="108">
        <f aca="true" t="shared" si="93" ref="M273:M278">SUM(K273:L273)</f>
        <v>59</v>
      </c>
      <c r="N273" s="108">
        <f aca="true" t="shared" si="94" ref="N273:O278">SUM(H273,K273)</f>
        <v>69</v>
      </c>
      <c r="O273" s="108">
        <f t="shared" si="94"/>
        <v>16</v>
      </c>
      <c r="P273" s="156">
        <f aca="true" t="shared" si="95" ref="P273:P278">SUM(N273:O273)</f>
        <v>85</v>
      </c>
    </row>
    <row r="274" spans="1:16" ht="12.75">
      <c r="A274" s="38" t="s">
        <v>172</v>
      </c>
      <c r="B274" s="410" t="s">
        <v>217</v>
      </c>
      <c r="C274" s="11" t="s">
        <v>137</v>
      </c>
      <c r="D274" s="394"/>
      <c r="E274" s="339">
        <v>4</v>
      </c>
      <c r="F274" s="58">
        <v>8</v>
      </c>
      <c r="G274" s="108">
        <f t="shared" si="91"/>
        <v>12</v>
      </c>
      <c r="H274" s="58">
        <v>0</v>
      </c>
      <c r="I274" s="58">
        <v>0</v>
      </c>
      <c r="J274" s="108">
        <f t="shared" si="92"/>
        <v>0</v>
      </c>
      <c r="K274" s="58">
        <v>1</v>
      </c>
      <c r="L274" s="58">
        <v>1</v>
      </c>
      <c r="M274" s="108">
        <f t="shared" si="93"/>
        <v>2</v>
      </c>
      <c r="N274" s="108">
        <f t="shared" si="94"/>
        <v>1</v>
      </c>
      <c r="O274" s="108">
        <f t="shared" si="94"/>
        <v>1</v>
      </c>
      <c r="P274" s="208">
        <f t="shared" si="95"/>
        <v>2</v>
      </c>
    </row>
    <row r="275" spans="1:16" ht="12.75">
      <c r="A275" s="38" t="s">
        <v>138</v>
      </c>
      <c r="B275" s="410" t="s">
        <v>217</v>
      </c>
      <c r="C275" s="11" t="s">
        <v>137</v>
      </c>
      <c r="D275" s="394"/>
      <c r="E275" s="339">
        <v>0</v>
      </c>
      <c r="F275" s="58">
        <v>0</v>
      </c>
      <c r="G275" s="108">
        <f t="shared" si="91"/>
        <v>0</v>
      </c>
      <c r="H275" s="58">
        <v>0</v>
      </c>
      <c r="I275" s="58">
        <v>0</v>
      </c>
      <c r="J275" s="108">
        <f t="shared" si="92"/>
        <v>0</v>
      </c>
      <c r="K275" s="58">
        <v>10</v>
      </c>
      <c r="L275" s="58">
        <v>6</v>
      </c>
      <c r="M275" s="108">
        <f t="shared" si="93"/>
        <v>16</v>
      </c>
      <c r="N275" s="108">
        <f t="shared" si="94"/>
        <v>10</v>
      </c>
      <c r="O275" s="108">
        <f t="shared" si="94"/>
        <v>6</v>
      </c>
      <c r="P275" s="208">
        <f t="shared" si="95"/>
        <v>16</v>
      </c>
    </row>
    <row r="276" spans="1:16" ht="25.5">
      <c r="A276" s="38" t="s">
        <v>139</v>
      </c>
      <c r="B276" s="404" t="s">
        <v>217</v>
      </c>
      <c r="C276" s="11" t="s">
        <v>137</v>
      </c>
      <c r="D276" s="394"/>
      <c r="E276" s="339">
        <v>5</v>
      </c>
      <c r="F276" s="58">
        <v>6</v>
      </c>
      <c r="G276" s="108">
        <f t="shared" si="91"/>
        <v>11</v>
      </c>
      <c r="H276" s="58">
        <v>9</v>
      </c>
      <c r="I276" s="58">
        <v>7</v>
      </c>
      <c r="J276" s="108">
        <f t="shared" si="92"/>
        <v>16</v>
      </c>
      <c r="K276" s="58">
        <v>11</v>
      </c>
      <c r="L276" s="58">
        <v>10</v>
      </c>
      <c r="M276" s="108">
        <f t="shared" si="93"/>
        <v>21</v>
      </c>
      <c r="N276" s="108">
        <f t="shared" si="94"/>
        <v>20</v>
      </c>
      <c r="O276" s="108">
        <f t="shared" si="94"/>
        <v>17</v>
      </c>
      <c r="P276" s="208">
        <f t="shared" si="95"/>
        <v>37</v>
      </c>
    </row>
    <row r="277" spans="1:16" ht="25.5">
      <c r="A277" s="38" t="s">
        <v>140</v>
      </c>
      <c r="B277" s="404" t="s">
        <v>217</v>
      </c>
      <c r="C277" s="11" t="s">
        <v>137</v>
      </c>
      <c r="D277" s="394"/>
      <c r="E277" s="339">
        <v>9</v>
      </c>
      <c r="F277" s="58">
        <v>4</v>
      </c>
      <c r="G277" s="108">
        <f t="shared" si="91"/>
        <v>13</v>
      </c>
      <c r="H277" s="58">
        <v>15</v>
      </c>
      <c r="I277" s="58">
        <v>4</v>
      </c>
      <c r="J277" s="108">
        <f t="shared" si="92"/>
        <v>19</v>
      </c>
      <c r="K277" s="58">
        <v>27</v>
      </c>
      <c r="L277" s="58">
        <v>11</v>
      </c>
      <c r="M277" s="108">
        <f t="shared" si="93"/>
        <v>38</v>
      </c>
      <c r="N277" s="108">
        <f t="shared" si="94"/>
        <v>42</v>
      </c>
      <c r="O277" s="108">
        <f t="shared" si="94"/>
        <v>15</v>
      </c>
      <c r="P277" s="208">
        <f t="shared" si="95"/>
        <v>57</v>
      </c>
    </row>
    <row r="278" spans="1:16" ht="26.25" thickBot="1">
      <c r="A278" s="405" t="s">
        <v>54</v>
      </c>
      <c r="B278" s="411" t="s">
        <v>217</v>
      </c>
      <c r="C278" s="406" t="s">
        <v>137</v>
      </c>
      <c r="D278" s="407"/>
      <c r="E278" s="408">
        <v>50</v>
      </c>
      <c r="F278" s="292">
        <v>10</v>
      </c>
      <c r="G278" s="452">
        <f t="shared" si="91"/>
        <v>60</v>
      </c>
      <c r="H278" s="107">
        <v>50</v>
      </c>
      <c r="I278" s="107">
        <v>11</v>
      </c>
      <c r="J278" s="452">
        <f t="shared" si="92"/>
        <v>61</v>
      </c>
      <c r="K278" s="107">
        <v>85</v>
      </c>
      <c r="L278" s="107">
        <v>18</v>
      </c>
      <c r="M278" s="452">
        <f t="shared" si="93"/>
        <v>103</v>
      </c>
      <c r="N278" s="452">
        <f t="shared" si="94"/>
        <v>135</v>
      </c>
      <c r="O278" s="452">
        <f t="shared" si="94"/>
        <v>29</v>
      </c>
      <c r="P278" s="295">
        <f t="shared" si="95"/>
        <v>164</v>
      </c>
    </row>
    <row r="279" spans="1:53" s="8" customFormat="1" ht="13.5" thickBot="1">
      <c r="A279" s="573" t="s">
        <v>34</v>
      </c>
      <c r="B279" s="573"/>
      <c r="C279" s="573"/>
      <c r="D279" s="574"/>
      <c r="E279" s="409">
        <f>SUM(E273:E278)</f>
        <v>92</v>
      </c>
      <c r="F279" s="409">
        <f aca="true" t="shared" si="96" ref="F279:P279">SUM(F273:F278)</f>
        <v>30</v>
      </c>
      <c r="G279" s="409">
        <f t="shared" si="96"/>
        <v>122</v>
      </c>
      <c r="H279" s="409">
        <f t="shared" si="96"/>
        <v>97</v>
      </c>
      <c r="I279" s="409">
        <f t="shared" si="96"/>
        <v>25</v>
      </c>
      <c r="J279" s="409">
        <f t="shared" si="96"/>
        <v>122</v>
      </c>
      <c r="K279" s="409">
        <f t="shared" si="96"/>
        <v>180</v>
      </c>
      <c r="L279" s="409">
        <f t="shared" si="96"/>
        <v>59</v>
      </c>
      <c r="M279" s="409">
        <f t="shared" si="96"/>
        <v>239</v>
      </c>
      <c r="N279" s="409">
        <f t="shared" si="96"/>
        <v>277</v>
      </c>
      <c r="O279" s="409">
        <f t="shared" si="96"/>
        <v>84</v>
      </c>
      <c r="P279" s="409">
        <f t="shared" si="96"/>
        <v>361</v>
      </c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  <c r="AT279" s="77"/>
      <c r="AU279" s="77"/>
      <c r="AV279" s="77"/>
      <c r="AW279" s="77"/>
      <c r="AX279" s="77"/>
      <c r="AY279" s="77"/>
      <c r="AZ279" s="77"/>
      <c r="BA279" s="77"/>
    </row>
    <row r="280" spans="1:16" ht="13.5" thickBot="1">
      <c r="A280" s="571" t="s">
        <v>49</v>
      </c>
      <c r="B280" s="571"/>
      <c r="C280" s="571"/>
      <c r="D280" s="572"/>
      <c r="E280" s="183">
        <f>SUM(E279)</f>
        <v>92</v>
      </c>
      <c r="F280" s="183">
        <f aca="true" t="shared" si="97" ref="F280:P280">SUM(F279)</f>
        <v>30</v>
      </c>
      <c r="G280" s="183">
        <f t="shared" si="97"/>
        <v>122</v>
      </c>
      <c r="H280" s="183">
        <f t="shared" si="97"/>
        <v>97</v>
      </c>
      <c r="I280" s="183">
        <f t="shared" si="97"/>
        <v>25</v>
      </c>
      <c r="J280" s="183">
        <f t="shared" si="97"/>
        <v>122</v>
      </c>
      <c r="K280" s="183">
        <f t="shared" si="97"/>
        <v>180</v>
      </c>
      <c r="L280" s="183">
        <f t="shared" si="97"/>
        <v>59</v>
      </c>
      <c r="M280" s="183">
        <f t="shared" si="97"/>
        <v>239</v>
      </c>
      <c r="N280" s="183">
        <f t="shared" si="97"/>
        <v>277</v>
      </c>
      <c r="O280" s="183">
        <f t="shared" si="97"/>
        <v>84</v>
      </c>
      <c r="P280" s="183">
        <f t="shared" si="97"/>
        <v>361</v>
      </c>
    </row>
    <row r="281" spans="1:16" ht="27" customHeight="1" thickBot="1">
      <c r="A281" s="74"/>
      <c r="B281" s="74"/>
      <c r="C281" s="74"/>
      <c r="D281" s="74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</row>
    <row r="282" spans="1:16" ht="13.5" customHeight="1" thickBot="1">
      <c r="A282" s="181" t="s">
        <v>229</v>
      </c>
      <c r="B282" s="177"/>
      <c r="C282" s="177" t="s">
        <v>9</v>
      </c>
      <c r="D282" s="177"/>
      <c r="E282" s="178" t="s">
        <v>15</v>
      </c>
      <c r="F282" s="178" t="s">
        <v>16</v>
      </c>
      <c r="G282" s="178" t="s">
        <v>17</v>
      </c>
      <c r="H282" s="178" t="s">
        <v>15</v>
      </c>
      <c r="I282" s="178" t="s">
        <v>16</v>
      </c>
      <c r="J282" s="178" t="s">
        <v>17</v>
      </c>
      <c r="K282" s="178" t="s">
        <v>15</v>
      </c>
      <c r="L282" s="178" t="s">
        <v>16</v>
      </c>
      <c r="M282" s="178" t="s">
        <v>17</v>
      </c>
      <c r="N282" s="178" t="s">
        <v>15</v>
      </c>
      <c r="O282" s="178" t="s">
        <v>16</v>
      </c>
      <c r="P282" s="178" t="s">
        <v>17</v>
      </c>
    </row>
    <row r="283" spans="1:53" s="8" customFormat="1" ht="24.75" thickBot="1">
      <c r="A283" s="419" t="s">
        <v>228</v>
      </c>
      <c r="B283" s="420" t="s">
        <v>154</v>
      </c>
      <c r="C283" s="84" t="s">
        <v>21</v>
      </c>
      <c r="D283" s="85"/>
      <c r="E283" s="135">
        <v>7</v>
      </c>
      <c r="F283" s="57">
        <v>17</v>
      </c>
      <c r="G283" s="57">
        <f>SUM(E283:F283)</f>
        <v>24</v>
      </c>
      <c r="H283" s="191">
        <v>6</v>
      </c>
      <c r="I283" s="192">
        <v>8</v>
      </c>
      <c r="J283" s="193">
        <f>SUM(H283:I283)</f>
        <v>14</v>
      </c>
      <c r="K283" s="31">
        <v>4</v>
      </c>
      <c r="L283" s="31">
        <v>12</v>
      </c>
      <c r="M283" s="31">
        <f>SUM(K283:L283)</f>
        <v>16</v>
      </c>
      <c r="N283" s="46">
        <f>SUM(H283,K283)</f>
        <v>10</v>
      </c>
      <c r="O283" s="46">
        <f>SUM(I283,L283)</f>
        <v>20</v>
      </c>
      <c r="P283" s="32">
        <f>SUM(N283:O283)</f>
        <v>30</v>
      </c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  <c r="AT283" s="77"/>
      <c r="AU283" s="77"/>
      <c r="AV283" s="77"/>
      <c r="AW283" s="77"/>
      <c r="AX283" s="77"/>
      <c r="AY283" s="77"/>
      <c r="AZ283" s="77"/>
      <c r="BA283" s="77"/>
    </row>
    <row r="284" spans="1:53" s="8" customFormat="1" ht="13.5" thickBot="1">
      <c r="A284" s="571" t="s">
        <v>34</v>
      </c>
      <c r="B284" s="571"/>
      <c r="C284" s="571"/>
      <c r="D284" s="572"/>
      <c r="E284" s="180">
        <f>E283</f>
        <v>7</v>
      </c>
      <c r="F284" s="180">
        <f aca="true" t="shared" si="98" ref="F284:P284">F283</f>
        <v>17</v>
      </c>
      <c r="G284" s="180">
        <f t="shared" si="98"/>
        <v>24</v>
      </c>
      <c r="H284" s="180">
        <f t="shared" si="98"/>
        <v>6</v>
      </c>
      <c r="I284" s="180">
        <f t="shared" si="98"/>
        <v>8</v>
      </c>
      <c r="J284" s="180">
        <f t="shared" si="98"/>
        <v>14</v>
      </c>
      <c r="K284" s="180">
        <f t="shared" si="98"/>
        <v>4</v>
      </c>
      <c r="L284" s="180">
        <f t="shared" si="98"/>
        <v>12</v>
      </c>
      <c r="M284" s="180">
        <f t="shared" si="98"/>
        <v>16</v>
      </c>
      <c r="N284" s="180">
        <f t="shared" si="98"/>
        <v>10</v>
      </c>
      <c r="O284" s="180">
        <f t="shared" si="98"/>
        <v>20</v>
      </c>
      <c r="P284" s="180">
        <f t="shared" si="98"/>
        <v>30</v>
      </c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  <c r="AT284" s="77"/>
      <c r="AU284" s="77"/>
      <c r="AV284" s="77"/>
      <c r="AW284" s="77"/>
      <c r="AX284" s="77"/>
      <c r="AY284" s="77"/>
      <c r="AZ284" s="77"/>
      <c r="BA284" s="77"/>
    </row>
    <row r="285" ht="15.75" thickBot="1"/>
    <row r="286" spans="1:16" ht="13.5" thickBot="1">
      <c r="A286" s="181" t="s">
        <v>14</v>
      </c>
      <c r="B286" s="177"/>
      <c r="C286" s="177" t="s">
        <v>9</v>
      </c>
      <c r="D286" s="177"/>
      <c r="E286" s="178" t="s">
        <v>15</v>
      </c>
      <c r="F286" s="178" t="s">
        <v>16</v>
      </c>
      <c r="G286" s="178" t="s">
        <v>17</v>
      </c>
      <c r="H286" s="178" t="s">
        <v>15</v>
      </c>
      <c r="I286" s="178" t="s">
        <v>16</v>
      </c>
      <c r="J286" s="178" t="s">
        <v>17</v>
      </c>
      <c r="K286" s="178" t="s">
        <v>15</v>
      </c>
      <c r="L286" s="178" t="s">
        <v>16</v>
      </c>
      <c r="M286" s="178" t="s">
        <v>17</v>
      </c>
      <c r="N286" s="178" t="s">
        <v>15</v>
      </c>
      <c r="O286" s="178" t="s">
        <v>16</v>
      </c>
      <c r="P286" s="178" t="s">
        <v>17</v>
      </c>
    </row>
    <row r="287" spans="1:16" ht="26.25" thickBot="1">
      <c r="A287" s="55" t="s">
        <v>208</v>
      </c>
      <c r="B287" s="83" t="s">
        <v>207</v>
      </c>
      <c r="C287" s="84" t="s">
        <v>200</v>
      </c>
      <c r="D287" s="85"/>
      <c r="E287" s="135">
        <v>0</v>
      </c>
      <c r="F287" s="57">
        <v>0</v>
      </c>
      <c r="G287" s="57">
        <f>SUM(E287:F287)</f>
        <v>0</v>
      </c>
      <c r="H287" s="191">
        <v>0</v>
      </c>
      <c r="I287" s="192">
        <v>0</v>
      </c>
      <c r="J287" s="193">
        <f>SUM(H287:I287)</f>
        <v>0</v>
      </c>
      <c r="K287" s="31">
        <v>0</v>
      </c>
      <c r="L287" s="31">
        <v>0</v>
      </c>
      <c r="M287" s="31">
        <f>SUM(K287:L287)</f>
        <v>0</v>
      </c>
      <c r="N287" s="46">
        <f>SUM(H287,K287)</f>
        <v>0</v>
      </c>
      <c r="O287" s="46">
        <f>SUM(I287,L287)</f>
        <v>0</v>
      </c>
      <c r="P287" s="32">
        <f>SUM(N287:O287)</f>
        <v>0</v>
      </c>
    </row>
    <row r="288" spans="1:16" ht="13.5" thickBot="1">
      <c r="A288" s="569" t="s">
        <v>34</v>
      </c>
      <c r="B288" s="569"/>
      <c r="C288" s="569"/>
      <c r="D288" s="569"/>
      <c r="E288" s="180">
        <f>SUM(E287)</f>
        <v>0</v>
      </c>
      <c r="F288" s="180">
        <f aca="true" t="shared" si="99" ref="F288:P288">SUM(F287)</f>
        <v>0</v>
      </c>
      <c r="G288" s="180">
        <f t="shared" si="99"/>
        <v>0</v>
      </c>
      <c r="H288" s="180">
        <f t="shared" si="99"/>
        <v>0</v>
      </c>
      <c r="I288" s="180">
        <f t="shared" si="99"/>
        <v>0</v>
      </c>
      <c r="J288" s="180">
        <f t="shared" si="99"/>
        <v>0</v>
      </c>
      <c r="K288" s="180">
        <f t="shared" si="99"/>
        <v>0</v>
      </c>
      <c r="L288" s="180">
        <f t="shared" si="99"/>
        <v>0</v>
      </c>
      <c r="M288" s="180">
        <f t="shared" si="99"/>
        <v>0</v>
      </c>
      <c r="N288" s="180">
        <f t="shared" si="99"/>
        <v>0</v>
      </c>
      <c r="O288" s="180">
        <f t="shared" si="99"/>
        <v>0</v>
      </c>
      <c r="P288" s="180">
        <f t="shared" si="99"/>
        <v>0</v>
      </c>
    </row>
    <row r="289" spans="1:53" s="8" customFormat="1" ht="12.75">
      <c r="A289" s="76"/>
      <c r="B289" s="76"/>
      <c r="C289" s="76"/>
      <c r="D289" s="76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</row>
    <row r="290" spans="1:53" s="8" customFormat="1" ht="13.5" thickBot="1">
      <c r="A290" s="74"/>
      <c r="B290" s="74"/>
      <c r="C290" s="74"/>
      <c r="D290" s="74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</row>
    <row r="291" spans="1:53" s="8" customFormat="1" ht="13.5" thickBot="1">
      <c r="A291" s="82" t="s">
        <v>35</v>
      </c>
      <c r="B291" s="71"/>
      <c r="C291" s="71"/>
      <c r="D291" s="71"/>
      <c r="E291" s="1" t="s">
        <v>15</v>
      </c>
      <c r="F291" s="1" t="s">
        <v>16</v>
      </c>
      <c r="G291" s="1" t="s">
        <v>17</v>
      </c>
      <c r="H291" s="1" t="s">
        <v>15</v>
      </c>
      <c r="I291" s="2" t="s">
        <v>16</v>
      </c>
      <c r="J291" s="3" t="s">
        <v>17</v>
      </c>
      <c r="K291" s="1" t="s">
        <v>15</v>
      </c>
      <c r="L291" s="1" t="s">
        <v>16</v>
      </c>
      <c r="M291" s="1" t="s">
        <v>17</v>
      </c>
      <c r="N291" s="1" t="s">
        <v>15</v>
      </c>
      <c r="O291" s="1" t="s">
        <v>16</v>
      </c>
      <c r="P291" s="2" t="s">
        <v>17</v>
      </c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</row>
    <row r="292" spans="1:53" s="8" customFormat="1" ht="13.5" thickBot="1">
      <c r="A292" s="480" t="s">
        <v>72</v>
      </c>
      <c r="B292" s="481" t="s">
        <v>207</v>
      </c>
      <c r="C292" s="482" t="s">
        <v>200</v>
      </c>
      <c r="D292" s="483"/>
      <c r="E292" s="484">
        <v>4</v>
      </c>
      <c r="F292" s="485">
        <v>8</v>
      </c>
      <c r="G292" s="485">
        <f>SUM(E292:F292)</f>
        <v>12</v>
      </c>
      <c r="H292" s="486">
        <v>4</v>
      </c>
      <c r="I292" s="487">
        <v>7</v>
      </c>
      <c r="J292" s="488">
        <f>SUM(H292:I292)</f>
        <v>11</v>
      </c>
      <c r="K292" s="489">
        <v>5</v>
      </c>
      <c r="L292" s="489">
        <v>3</v>
      </c>
      <c r="M292" s="489">
        <f>SUM(K292:L292)</f>
        <v>8</v>
      </c>
      <c r="N292" s="490">
        <f>SUM(H292,K292)</f>
        <v>9</v>
      </c>
      <c r="O292" s="490">
        <f>SUM(I292,L292)</f>
        <v>10</v>
      </c>
      <c r="P292" s="491">
        <f>SUM(N292:O292)</f>
        <v>19</v>
      </c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</row>
    <row r="293" spans="1:53" s="8" customFormat="1" ht="13.5" thickBot="1">
      <c r="A293" s="587" t="s">
        <v>160</v>
      </c>
      <c r="B293" s="587"/>
      <c r="C293" s="587"/>
      <c r="D293" s="492"/>
      <c r="E293" s="493">
        <f>E292</f>
        <v>4</v>
      </c>
      <c r="F293" s="493">
        <f aca="true" t="shared" si="100" ref="F293:P293">F292</f>
        <v>8</v>
      </c>
      <c r="G293" s="493">
        <f t="shared" si="100"/>
        <v>12</v>
      </c>
      <c r="H293" s="493">
        <f t="shared" si="100"/>
        <v>4</v>
      </c>
      <c r="I293" s="493">
        <f t="shared" si="100"/>
        <v>7</v>
      </c>
      <c r="J293" s="493">
        <f t="shared" si="100"/>
        <v>11</v>
      </c>
      <c r="K293" s="493">
        <f t="shared" si="100"/>
        <v>5</v>
      </c>
      <c r="L293" s="493">
        <f t="shared" si="100"/>
        <v>3</v>
      </c>
      <c r="M293" s="493">
        <f t="shared" si="100"/>
        <v>8</v>
      </c>
      <c r="N293" s="493">
        <f t="shared" si="100"/>
        <v>9</v>
      </c>
      <c r="O293" s="493">
        <f t="shared" si="100"/>
        <v>10</v>
      </c>
      <c r="P293" s="493">
        <f t="shared" si="100"/>
        <v>19</v>
      </c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</row>
    <row r="294" spans="1:53" s="8" customFormat="1" ht="15">
      <c r="A294" s="91"/>
      <c r="B294" s="304"/>
      <c r="C294" s="30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</row>
    <row r="295" spans="1:53" s="8" customFormat="1" ht="13.5" thickBot="1">
      <c r="A295" s="74"/>
      <c r="B295" s="74"/>
      <c r="C295" s="74"/>
      <c r="D295" s="7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</row>
    <row r="296" spans="1:53" s="495" customFormat="1" ht="13.5" thickBot="1">
      <c r="A296" s="181" t="s">
        <v>47</v>
      </c>
      <c r="B296" s="177"/>
      <c r="C296" s="177"/>
      <c r="D296" s="177"/>
      <c r="E296" s="252" t="s">
        <v>15</v>
      </c>
      <c r="F296" s="252" t="s">
        <v>16</v>
      </c>
      <c r="G296" s="252" t="s">
        <v>17</v>
      </c>
      <c r="H296" s="252" t="s">
        <v>15</v>
      </c>
      <c r="I296" s="252" t="s">
        <v>16</v>
      </c>
      <c r="J296" s="252" t="s">
        <v>17</v>
      </c>
      <c r="K296" s="252" t="s">
        <v>15</v>
      </c>
      <c r="L296" s="252" t="s">
        <v>16</v>
      </c>
      <c r="M296" s="252" t="s">
        <v>17</v>
      </c>
      <c r="N296" s="252" t="s">
        <v>15</v>
      </c>
      <c r="O296" s="252" t="s">
        <v>16</v>
      </c>
      <c r="P296" s="252" t="s">
        <v>17</v>
      </c>
      <c r="Q296" s="494"/>
      <c r="R296" s="494"/>
      <c r="S296" s="494"/>
      <c r="T296" s="494"/>
      <c r="U296" s="494"/>
      <c r="V296" s="494"/>
      <c r="W296" s="494"/>
      <c r="X296" s="494"/>
      <c r="Y296" s="494"/>
      <c r="Z296" s="494"/>
      <c r="AA296" s="494"/>
      <c r="AB296" s="494"/>
      <c r="AC296" s="494"/>
      <c r="AD296" s="494"/>
      <c r="AE296" s="494"/>
      <c r="AF296" s="494"/>
      <c r="AG296" s="494"/>
      <c r="AH296" s="494"/>
      <c r="AI296" s="494"/>
      <c r="AJ296" s="494"/>
      <c r="AK296" s="494"/>
      <c r="AL296" s="494"/>
      <c r="AM296" s="494"/>
      <c r="AN296" s="494"/>
      <c r="AO296" s="494"/>
      <c r="AP296" s="494"/>
      <c r="AQ296" s="494"/>
      <c r="AR296" s="494"/>
      <c r="AS296" s="494"/>
      <c r="AT296" s="494"/>
      <c r="AU296" s="494"/>
      <c r="AV296" s="494"/>
      <c r="AW296" s="494"/>
      <c r="AX296" s="494"/>
      <c r="AY296" s="494"/>
      <c r="AZ296" s="494"/>
      <c r="BA296" s="494"/>
    </row>
    <row r="297" spans="1:16" ht="13.5" thickBot="1">
      <c r="A297" s="496" t="s">
        <v>72</v>
      </c>
      <c r="B297" s="497" t="s">
        <v>199</v>
      </c>
      <c r="C297" s="498" t="s">
        <v>200</v>
      </c>
      <c r="D297" s="499"/>
      <c r="E297" s="450">
        <v>9</v>
      </c>
      <c r="F297" s="450">
        <v>1</v>
      </c>
      <c r="G297" s="450">
        <f>SUM(E297:F297)</f>
        <v>10</v>
      </c>
      <c r="H297" s="500">
        <v>9</v>
      </c>
      <c r="I297" s="500">
        <v>1</v>
      </c>
      <c r="J297" s="500">
        <f>SUM(H297:I297)</f>
        <v>10</v>
      </c>
      <c r="K297" s="450">
        <v>12</v>
      </c>
      <c r="L297" s="450">
        <v>3</v>
      </c>
      <c r="M297" s="450">
        <f>SUM(K297,L297)</f>
        <v>15</v>
      </c>
      <c r="N297" s="450">
        <f>SUM(H297,K297)</f>
        <v>21</v>
      </c>
      <c r="O297" s="450">
        <f>SUM(I297,L297)</f>
        <v>4</v>
      </c>
      <c r="P297" s="450">
        <f>SUM(N297:O297)</f>
        <v>25</v>
      </c>
    </row>
    <row r="298" spans="1:16" ht="13.5" thickBot="1">
      <c r="A298" s="587" t="s">
        <v>34</v>
      </c>
      <c r="B298" s="587"/>
      <c r="C298" s="587"/>
      <c r="D298" s="587"/>
      <c r="E298" s="493">
        <f aca="true" t="shared" si="101" ref="E298:P298">E297</f>
        <v>9</v>
      </c>
      <c r="F298" s="493">
        <f t="shared" si="101"/>
        <v>1</v>
      </c>
      <c r="G298" s="493">
        <f t="shared" si="101"/>
        <v>10</v>
      </c>
      <c r="H298" s="493">
        <f t="shared" si="101"/>
        <v>9</v>
      </c>
      <c r="I298" s="493">
        <f t="shared" si="101"/>
        <v>1</v>
      </c>
      <c r="J298" s="493">
        <f t="shared" si="101"/>
        <v>10</v>
      </c>
      <c r="K298" s="493">
        <f t="shared" si="101"/>
        <v>12</v>
      </c>
      <c r="L298" s="493">
        <f t="shared" si="101"/>
        <v>3</v>
      </c>
      <c r="M298" s="493">
        <f t="shared" si="101"/>
        <v>15</v>
      </c>
      <c r="N298" s="493">
        <f t="shared" si="101"/>
        <v>21</v>
      </c>
      <c r="O298" s="493">
        <f t="shared" si="101"/>
        <v>4</v>
      </c>
      <c r="P298" s="493">
        <f t="shared" si="101"/>
        <v>25</v>
      </c>
    </row>
    <row r="299" spans="1:53" s="8" customFormat="1" ht="15">
      <c r="A299" s="91"/>
      <c r="B299" s="304"/>
      <c r="C299" s="304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  <c r="O299" s="304"/>
      <c r="P299" s="304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</row>
    <row r="300" spans="1:53" s="495" customFormat="1" ht="13.5" thickBot="1">
      <c r="A300" s="109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494"/>
      <c r="R300" s="494"/>
      <c r="S300" s="494"/>
      <c r="T300" s="494"/>
      <c r="U300" s="494"/>
      <c r="V300" s="494"/>
      <c r="W300" s="494"/>
      <c r="X300" s="494"/>
      <c r="Y300" s="494"/>
      <c r="Z300" s="494"/>
      <c r="AA300" s="494"/>
      <c r="AB300" s="494"/>
      <c r="AC300" s="494"/>
      <c r="AD300" s="494"/>
      <c r="AE300" s="494"/>
      <c r="AF300" s="494"/>
      <c r="AG300" s="494"/>
      <c r="AH300" s="494"/>
      <c r="AI300" s="494"/>
      <c r="AJ300" s="494"/>
      <c r="AK300" s="494"/>
      <c r="AL300" s="494"/>
      <c r="AM300" s="494"/>
      <c r="AN300" s="494"/>
      <c r="AO300" s="494"/>
      <c r="AP300" s="494"/>
      <c r="AQ300" s="494"/>
      <c r="AR300" s="494"/>
      <c r="AS300" s="494"/>
      <c r="AT300" s="494"/>
      <c r="AU300" s="494"/>
      <c r="AV300" s="494"/>
      <c r="AW300" s="494"/>
      <c r="AX300" s="494"/>
      <c r="AY300" s="494"/>
      <c r="AZ300" s="494"/>
      <c r="BA300" s="494"/>
    </row>
    <row r="301" spans="1:53" s="495" customFormat="1" ht="13.5" thickBot="1">
      <c r="A301" s="181" t="s">
        <v>47</v>
      </c>
      <c r="B301" s="177"/>
      <c r="C301" s="177"/>
      <c r="D301" s="177"/>
      <c r="E301" s="178" t="s">
        <v>15</v>
      </c>
      <c r="F301" s="178" t="s">
        <v>16</v>
      </c>
      <c r="G301" s="178" t="s">
        <v>17</v>
      </c>
      <c r="H301" s="178" t="s">
        <v>15</v>
      </c>
      <c r="I301" s="178" t="s">
        <v>16</v>
      </c>
      <c r="J301" s="178" t="s">
        <v>17</v>
      </c>
      <c r="K301" s="178" t="s">
        <v>15</v>
      </c>
      <c r="L301" s="178" t="s">
        <v>16</v>
      </c>
      <c r="M301" s="178" t="s">
        <v>17</v>
      </c>
      <c r="N301" s="178" t="s">
        <v>15</v>
      </c>
      <c r="O301" s="178" t="s">
        <v>16</v>
      </c>
      <c r="P301" s="178" t="s">
        <v>17</v>
      </c>
      <c r="Q301" s="494"/>
      <c r="R301" s="494"/>
      <c r="S301" s="494"/>
      <c r="T301" s="494"/>
      <c r="U301" s="494"/>
      <c r="V301" s="494"/>
      <c r="W301" s="494"/>
      <c r="X301" s="494"/>
      <c r="Y301" s="494"/>
      <c r="Z301" s="494"/>
      <c r="AA301" s="494"/>
      <c r="AB301" s="494"/>
      <c r="AC301" s="494"/>
      <c r="AD301" s="494"/>
      <c r="AE301" s="494"/>
      <c r="AF301" s="494"/>
      <c r="AG301" s="494"/>
      <c r="AH301" s="494"/>
      <c r="AI301" s="494"/>
      <c r="AJ301" s="494"/>
      <c r="AK301" s="494"/>
      <c r="AL301" s="494"/>
      <c r="AM301" s="494"/>
      <c r="AN301" s="494"/>
      <c r="AO301" s="494"/>
      <c r="AP301" s="494"/>
      <c r="AQ301" s="494"/>
      <c r="AR301" s="494"/>
      <c r="AS301" s="494"/>
      <c r="AT301" s="494"/>
      <c r="AU301" s="494"/>
      <c r="AV301" s="494"/>
      <c r="AW301" s="494"/>
      <c r="AX301" s="494"/>
      <c r="AY301" s="494"/>
      <c r="AZ301" s="494"/>
      <c r="BA301" s="494"/>
    </row>
    <row r="302" spans="1:16" ht="24.75" thickBot="1">
      <c r="A302" s="27" t="s">
        <v>141</v>
      </c>
      <c r="B302" s="306" t="s">
        <v>142</v>
      </c>
      <c r="C302" s="5" t="s">
        <v>87</v>
      </c>
      <c r="D302" s="73"/>
      <c r="E302" s="194">
        <v>0</v>
      </c>
      <c r="F302" s="31">
        <v>0</v>
      </c>
      <c r="G302" s="31">
        <f>SUM(E302:F302)</f>
        <v>0</v>
      </c>
      <c r="H302" s="195">
        <v>0</v>
      </c>
      <c r="I302" s="195">
        <v>0</v>
      </c>
      <c r="J302" s="195">
        <f>SUM(H302:I302)</f>
        <v>0</v>
      </c>
      <c r="K302" s="31">
        <v>0</v>
      </c>
      <c r="L302" s="31">
        <v>5</v>
      </c>
      <c r="M302" s="31">
        <f>SUM(K302,L302)</f>
        <v>5</v>
      </c>
      <c r="N302" s="31">
        <f>SUM(H302,K302)</f>
        <v>0</v>
      </c>
      <c r="O302" s="31">
        <f>SUM(I302,L302)</f>
        <v>5</v>
      </c>
      <c r="P302" s="32">
        <f>SUM(N302:O302)</f>
        <v>5</v>
      </c>
    </row>
    <row r="303" spans="1:16" ht="23.25" customHeight="1" thickBot="1">
      <c r="A303" s="569" t="s">
        <v>34</v>
      </c>
      <c r="B303" s="569"/>
      <c r="C303" s="569"/>
      <c r="D303" s="569"/>
      <c r="E303" s="180">
        <f>SUM(E302:E302)</f>
        <v>0</v>
      </c>
      <c r="F303" s="180">
        <f aca="true" t="shared" si="102" ref="F303:P303">SUM(F302:F302)</f>
        <v>0</v>
      </c>
      <c r="G303" s="180">
        <f t="shared" si="102"/>
        <v>0</v>
      </c>
      <c r="H303" s="180">
        <f t="shared" si="102"/>
        <v>0</v>
      </c>
      <c r="I303" s="180">
        <f t="shared" si="102"/>
        <v>0</v>
      </c>
      <c r="J303" s="180">
        <f t="shared" si="102"/>
        <v>0</v>
      </c>
      <c r="K303" s="180">
        <f t="shared" si="102"/>
        <v>0</v>
      </c>
      <c r="L303" s="180">
        <f t="shared" si="102"/>
        <v>5</v>
      </c>
      <c r="M303" s="180">
        <f t="shared" si="102"/>
        <v>5</v>
      </c>
      <c r="N303" s="180">
        <f t="shared" si="102"/>
        <v>0</v>
      </c>
      <c r="O303" s="180">
        <f t="shared" si="102"/>
        <v>5</v>
      </c>
      <c r="P303" s="180">
        <f t="shared" si="102"/>
        <v>5</v>
      </c>
    </row>
    <row r="304" spans="1:53" s="8" customFormat="1" ht="13.5" thickBot="1">
      <c r="A304" s="74"/>
      <c r="B304" s="74"/>
      <c r="C304" s="74"/>
      <c r="D304" s="74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</row>
    <row r="305" spans="1:16" ht="13.5" thickBot="1">
      <c r="A305" s="575" t="s">
        <v>157</v>
      </c>
      <c r="B305" s="575"/>
      <c r="C305" s="575"/>
      <c r="D305" s="575"/>
      <c r="E305" s="67">
        <f>SUM(E61,E95,E129,E175,E193,E221,E230,E244,E259,E268,E280,E284,E288,E293,E298,E303)</f>
        <v>3320</v>
      </c>
      <c r="F305" s="67">
        <f aca="true" t="shared" si="103" ref="F305:P305">SUM(F61,F95,F129,F175,F193,F221,F230,F244,F259,F268,F280,F284,F288,F293,F298,F303)</f>
        <v>2978</v>
      </c>
      <c r="G305" s="67">
        <f t="shared" si="103"/>
        <v>6298</v>
      </c>
      <c r="H305" s="67">
        <f t="shared" si="103"/>
        <v>2081</v>
      </c>
      <c r="I305" s="67">
        <f t="shared" si="103"/>
        <v>1850</v>
      </c>
      <c r="J305" s="67">
        <f t="shared" si="103"/>
        <v>3931</v>
      </c>
      <c r="K305" s="67">
        <f t="shared" si="103"/>
        <v>9623</v>
      </c>
      <c r="L305" s="67">
        <f t="shared" si="103"/>
        <v>8781</v>
      </c>
      <c r="M305" s="67">
        <f t="shared" si="103"/>
        <v>18404</v>
      </c>
      <c r="N305" s="67">
        <f t="shared" si="103"/>
        <v>11704</v>
      </c>
      <c r="O305" s="67">
        <f t="shared" si="103"/>
        <v>10631</v>
      </c>
      <c r="P305" s="67">
        <f t="shared" si="103"/>
        <v>22335</v>
      </c>
    </row>
    <row r="306" spans="1:16" ht="12.75">
      <c r="A306" s="69"/>
      <c r="B306" s="69"/>
      <c r="C306" s="69"/>
      <c r="D306" s="6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1:16" ht="12.75">
      <c r="A307" s="69"/>
      <c r="B307" s="69"/>
      <c r="C307" s="69"/>
      <c r="D307" s="6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1:16" ht="12.75">
      <c r="A308" s="69"/>
      <c r="B308" s="69"/>
      <c r="C308" s="69"/>
      <c r="D308" s="6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1:16" ht="12.75">
      <c r="A309" s="69"/>
      <c r="B309" s="69"/>
      <c r="C309" s="69"/>
      <c r="D309" s="6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1:16" ht="12.75">
      <c r="A310" s="69"/>
      <c r="B310" s="69"/>
      <c r="C310" s="69"/>
      <c r="D310" s="6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1:16" ht="12.75">
      <c r="A311" s="69"/>
      <c r="B311" s="69"/>
      <c r="C311" s="69"/>
      <c r="D311" s="6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1:16" ht="12.75">
      <c r="A312" s="69"/>
      <c r="B312" s="69"/>
      <c r="C312" s="69"/>
      <c r="D312" s="6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1:16" ht="12.75">
      <c r="A313" s="69"/>
      <c r="B313" s="69"/>
      <c r="C313" s="69"/>
      <c r="D313" s="6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1:16" ht="12.75">
      <c r="A314" s="69"/>
      <c r="B314" s="69"/>
      <c r="C314" s="69"/>
      <c r="D314" s="6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1:16" ht="12.75">
      <c r="A315" s="69"/>
      <c r="B315" s="69"/>
      <c r="C315" s="69"/>
      <c r="D315" s="6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1:16" ht="12.75">
      <c r="A316" s="69"/>
      <c r="B316" s="69"/>
      <c r="C316" s="69"/>
      <c r="D316" s="6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1:16" ht="12.75">
      <c r="A317" s="69"/>
      <c r="B317" s="69"/>
      <c r="C317" s="69"/>
      <c r="D317" s="6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1:16" ht="12.75">
      <c r="A318" s="69"/>
      <c r="B318" s="69"/>
      <c r="C318" s="69"/>
      <c r="D318" s="6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1:16" ht="12.75">
      <c r="A319" s="69"/>
      <c r="B319" s="69"/>
      <c r="C319" s="69"/>
      <c r="D319" s="6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1:16" ht="12.75">
      <c r="A320" s="69"/>
      <c r="B320" s="69"/>
      <c r="C320" s="69"/>
      <c r="D320" s="6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1:16" ht="12.75">
      <c r="A321" s="69"/>
      <c r="B321" s="69"/>
      <c r="C321" s="69"/>
      <c r="D321" s="6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1:16" ht="12.75">
      <c r="A322" s="69"/>
      <c r="B322" s="69"/>
      <c r="C322" s="69"/>
      <c r="D322" s="6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  <row r="323" spans="1:16" ht="12.75">
      <c r="A323" s="69"/>
      <c r="B323" s="69"/>
      <c r="C323" s="69"/>
      <c r="D323" s="6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</row>
    <row r="324" spans="1:16" ht="12.75">
      <c r="A324" s="69"/>
      <c r="B324" s="69"/>
      <c r="C324" s="69"/>
      <c r="D324" s="6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1:53" s="8" customFormat="1" ht="12.75">
      <c r="A325" s="69"/>
      <c r="B325" s="69"/>
      <c r="C325" s="69"/>
      <c r="D325" s="6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</row>
    <row r="326" spans="1:16" ht="12.75">
      <c r="A326" s="69"/>
      <c r="B326" s="69"/>
      <c r="C326" s="69"/>
      <c r="D326" s="6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1:16" ht="12.75">
      <c r="A327" s="69"/>
      <c r="B327" s="69"/>
      <c r="C327" s="69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1:16" ht="12.75">
      <c r="A328" s="69"/>
      <c r="B328" s="69"/>
      <c r="C328" s="69"/>
      <c r="D328" s="6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</row>
    <row r="329" spans="1:16" ht="12.75">
      <c r="A329" s="69"/>
      <c r="B329" s="69"/>
      <c r="C329" s="69"/>
      <c r="D329" s="6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</row>
    <row r="330" spans="1:16" ht="12.75">
      <c r="A330" s="69"/>
      <c r="B330" s="69"/>
      <c r="C330" s="69"/>
      <c r="D330" s="6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1:16" ht="12.75">
      <c r="A331" s="69"/>
      <c r="B331" s="69"/>
      <c r="C331" s="69"/>
      <c r="D331" s="6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</row>
    <row r="332" spans="1:16" ht="12.75">
      <c r="A332" s="69"/>
      <c r="B332" s="69"/>
      <c r="C332" s="69"/>
      <c r="D332" s="6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1:16" ht="21" thickBot="1">
      <c r="A333" s="603" t="s">
        <v>194</v>
      </c>
      <c r="B333" s="603"/>
      <c r="C333" s="603"/>
      <c r="D333" s="603"/>
      <c r="E333" s="603"/>
      <c r="F333" s="603"/>
      <c r="G333" s="603"/>
      <c r="H333" s="603"/>
      <c r="I333" s="603"/>
      <c r="J333" s="603"/>
      <c r="K333" s="603"/>
      <c r="L333" s="603"/>
      <c r="M333" s="603"/>
      <c r="N333" s="603"/>
      <c r="O333" s="603"/>
      <c r="P333" s="603"/>
    </row>
    <row r="334" spans="1:16" ht="13.5" thickBot="1">
      <c r="A334" s="586" t="s">
        <v>113</v>
      </c>
      <c r="B334" s="586"/>
      <c r="C334" s="586"/>
      <c r="D334" s="586"/>
      <c r="E334" s="586"/>
      <c r="F334" s="586"/>
      <c r="G334" s="586"/>
      <c r="H334" s="595" t="s">
        <v>6</v>
      </c>
      <c r="I334" s="595"/>
      <c r="J334" s="595"/>
      <c r="K334" s="595"/>
      <c r="L334" s="595"/>
      <c r="M334" s="595"/>
      <c r="N334" s="595"/>
      <c r="O334" s="595"/>
      <c r="P334" s="595"/>
    </row>
    <row r="335" spans="1:16" ht="13.5" thickBot="1">
      <c r="A335" s="174" t="s">
        <v>7</v>
      </c>
      <c r="B335" s="175" t="s">
        <v>51</v>
      </c>
      <c r="C335" s="176" t="s">
        <v>9</v>
      </c>
      <c r="D335" s="176"/>
      <c r="E335" s="588" t="s">
        <v>10</v>
      </c>
      <c r="F335" s="588"/>
      <c r="G335" s="588"/>
      <c r="H335" s="594" t="s">
        <v>11</v>
      </c>
      <c r="I335" s="588"/>
      <c r="J335" s="588"/>
      <c r="K335" s="588" t="s">
        <v>12</v>
      </c>
      <c r="L335" s="588"/>
      <c r="M335" s="588"/>
      <c r="N335" s="588" t="s">
        <v>13</v>
      </c>
      <c r="O335" s="588"/>
      <c r="P335" s="588"/>
    </row>
    <row r="336" spans="1:53" s="140" customFormat="1" ht="13.5" thickBot="1">
      <c r="A336" s="174" t="s">
        <v>14</v>
      </c>
      <c r="B336" s="177"/>
      <c r="C336" s="177"/>
      <c r="D336" s="177"/>
      <c r="E336" s="178" t="s">
        <v>15</v>
      </c>
      <c r="F336" s="178" t="s">
        <v>16</v>
      </c>
      <c r="G336" s="178" t="s">
        <v>17</v>
      </c>
      <c r="H336" s="178" t="s">
        <v>15</v>
      </c>
      <c r="I336" s="178" t="s">
        <v>16</v>
      </c>
      <c r="J336" s="178" t="s">
        <v>17</v>
      </c>
      <c r="K336" s="178" t="s">
        <v>15</v>
      </c>
      <c r="L336" s="178" t="s">
        <v>16</v>
      </c>
      <c r="M336" s="178" t="s">
        <v>17</v>
      </c>
      <c r="N336" s="178" t="s">
        <v>15</v>
      </c>
      <c r="O336" s="178" t="s">
        <v>16</v>
      </c>
      <c r="P336" s="178" t="s">
        <v>17</v>
      </c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</row>
    <row r="337" spans="1:53" s="140" customFormat="1" ht="39" thickBot="1">
      <c r="A337" s="162" t="s">
        <v>143</v>
      </c>
      <c r="B337" s="72" t="s">
        <v>84</v>
      </c>
      <c r="C337" s="5" t="s">
        <v>118</v>
      </c>
      <c r="D337" s="163"/>
      <c r="E337" s="31">
        <v>23</v>
      </c>
      <c r="F337" s="31">
        <v>14</v>
      </c>
      <c r="G337" s="31">
        <f>SUM(E337:F337)</f>
        <v>37</v>
      </c>
      <c r="H337" s="195">
        <v>17</v>
      </c>
      <c r="I337" s="195">
        <v>11</v>
      </c>
      <c r="J337" s="195">
        <f>SUM(H337,I337)</f>
        <v>28</v>
      </c>
      <c r="K337" s="31">
        <v>16</v>
      </c>
      <c r="L337" s="31">
        <v>16</v>
      </c>
      <c r="M337" s="31">
        <f>SUM(K337:L337)</f>
        <v>32</v>
      </c>
      <c r="N337" s="31">
        <f>SUM(H337,K337)</f>
        <v>33</v>
      </c>
      <c r="O337" s="31">
        <f>SUM(I337,L337)</f>
        <v>27</v>
      </c>
      <c r="P337" s="32">
        <f>SUM(N337:O337)</f>
        <v>60</v>
      </c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</row>
    <row r="338" spans="1:53" s="140" customFormat="1" ht="13.5" thickBot="1">
      <c r="A338" s="569" t="s">
        <v>34</v>
      </c>
      <c r="B338" s="569"/>
      <c r="C338" s="569"/>
      <c r="D338" s="569"/>
      <c r="E338" s="180">
        <f>E337</f>
        <v>23</v>
      </c>
      <c r="F338" s="180">
        <f aca="true" t="shared" si="104" ref="F338:P339">F337</f>
        <v>14</v>
      </c>
      <c r="G338" s="180">
        <f t="shared" si="104"/>
        <v>37</v>
      </c>
      <c r="H338" s="180">
        <f t="shared" si="104"/>
        <v>17</v>
      </c>
      <c r="I338" s="180">
        <f t="shared" si="104"/>
        <v>11</v>
      </c>
      <c r="J338" s="180">
        <f t="shared" si="104"/>
        <v>28</v>
      </c>
      <c r="K338" s="180">
        <f t="shared" si="104"/>
        <v>16</v>
      </c>
      <c r="L338" s="180">
        <f t="shared" si="104"/>
        <v>16</v>
      </c>
      <c r="M338" s="180">
        <f t="shared" si="104"/>
        <v>32</v>
      </c>
      <c r="N338" s="180">
        <f t="shared" si="104"/>
        <v>33</v>
      </c>
      <c r="O338" s="180">
        <f t="shared" si="104"/>
        <v>27</v>
      </c>
      <c r="P338" s="180">
        <f t="shared" si="104"/>
        <v>60</v>
      </c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</row>
    <row r="339" spans="1:16" ht="13.5" thickBot="1">
      <c r="A339" s="575" t="s">
        <v>49</v>
      </c>
      <c r="B339" s="575"/>
      <c r="C339" s="575"/>
      <c r="D339" s="575"/>
      <c r="E339" s="67">
        <f>E338</f>
        <v>23</v>
      </c>
      <c r="F339" s="67">
        <f t="shared" si="104"/>
        <v>14</v>
      </c>
      <c r="G339" s="67">
        <f t="shared" si="104"/>
        <v>37</v>
      </c>
      <c r="H339" s="67">
        <f t="shared" si="104"/>
        <v>17</v>
      </c>
      <c r="I339" s="67">
        <f t="shared" si="104"/>
        <v>11</v>
      </c>
      <c r="J339" s="67">
        <f t="shared" si="104"/>
        <v>28</v>
      </c>
      <c r="K339" s="67">
        <f t="shared" si="104"/>
        <v>16</v>
      </c>
      <c r="L339" s="67">
        <f t="shared" si="104"/>
        <v>16</v>
      </c>
      <c r="M339" s="67">
        <f t="shared" si="104"/>
        <v>32</v>
      </c>
      <c r="N339" s="67">
        <f t="shared" si="104"/>
        <v>33</v>
      </c>
      <c r="O339" s="67">
        <f t="shared" si="104"/>
        <v>27</v>
      </c>
      <c r="P339" s="67">
        <f t="shared" si="104"/>
        <v>60</v>
      </c>
    </row>
    <row r="340" spans="1:16" ht="13.5" thickBot="1">
      <c r="A340" s="69"/>
      <c r="B340" s="69"/>
      <c r="C340" s="69"/>
      <c r="D340" s="6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7"/>
    </row>
    <row r="341" spans="1:16" ht="13.5" thickBot="1">
      <c r="A341" s="586" t="s">
        <v>85</v>
      </c>
      <c r="B341" s="586"/>
      <c r="C341" s="586"/>
      <c r="D341" s="586"/>
      <c r="E341" s="586"/>
      <c r="F341" s="586"/>
      <c r="G341" s="586"/>
      <c r="H341" s="595" t="s">
        <v>6</v>
      </c>
      <c r="I341" s="595"/>
      <c r="J341" s="595"/>
      <c r="K341" s="595"/>
      <c r="L341" s="595"/>
      <c r="M341" s="595"/>
      <c r="N341" s="595"/>
      <c r="O341" s="595"/>
      <c r="P341" s="595"/>
    </row>
    <row r="342" spans="1:16" ht="13.5" thickBot="1">
      <c r="A342" s="174" t="s">
        <v>7</v>
      </c>
      <c r="B342" s="175" t="s">
        <v>51</v>
      </c>
      <c r="C342" s="176" t="s">
        <v>9</v>
      </c>
      <c r="D342" s="176"/>
      <c r="E342" s="588" t="s">
        <v>10</v>
      </c>
      <c r="F342" s="588"/>
      <c r="G342" s="588"/>
      <c r="H342" s="594" t="s">
        <v>11</v>
      </c>
      <c r="I342" s="588"/>
      <c r="J342" s="588"/>
      <c r="K342" s="588" t="s">
        <v>12</v>
      </c>
      <c r="L342" s="588"/>
      <c r="M342" s="588"/>
      <c r="N342" s="588" t="s">
        <v>13</v>
      </c>
      <c r="O342" s="588"/>
      <c r="P342" s="588"/>
    </row>
    <row r="343" spans="1:16" ht="13.5" thickBot="1">
      <c r="A343" s="174" t="s">
        <v>14</v>
      </c>
      <c r="B343" s="177"/>
      <c r="C343" s="177"/>
      <c r="D343" s="177"/>
      <c r="E343" s="178" t="s">
        <v>15</v>
      </c>
      <c r="F343" s="178" t="s">
        <v>16</v>
      </c>
      <c r="G343" s="178" t="s">
        <v>17</v>
      </c>
      <c r="H343" s="178" t="s">
        <v>15</v>
      </c>
      <c r="I343" s="178" t="s">
        <v>16</v>
      </c>
      <c r="J343" s="178" t="s">
        <v>17</v>
      </c>
      <c r="K343" s="178" t="s">
        <v>15</v>
      </c>
      <c r="L343" s="178" t="s">
        <v>16</v>
      </c>
      <c r="M343" s="178" t="s">
        <v>17</v>
      </c>
      <c r="N343" s="178" t="s">
        <v>15</v>
      </c>
      <c r="O343" s="178" t="s">
        <v>16</v>
      </c>
      <c r="P343" s="178" t="s">
        <v>17</v>
      </c>
    </row>
    <row r="344" spans="1:16" ht="13.5" thickBot="1">
      <c r="A344" s="162" t="s">
        <v>209</v>
      </c>
      <c r="B344" s="72" t="s">
        <v>144</v>
      </c>
      <c r="C344" s="5" t="s">
        <v>87</v>
      </c>
      <c r="D344" s="163"/>
      <c r="E344" s="31">
        <v>18</v>
      </c>
      <c r="F344" s="31">
        <v>18</v>
      </c>
      <c r="G344" s="45">
        <f>SUM(E344:F344)</f>
        <v>36</v>
      </c>
      <c r="H344" s="31">
        <v>16</v>
      </c>
      <c r="I344" s="45">
        <v>15</v>
      </c>
      <c r="J344" s="57">
        <f>SUM(H344,I344)</f>
        <v>31</v>
      </c>
      <c r="K344" s="46">
        <v>17</v>
      </c>
      <c r="L344" s="46">
        <v>21</v>
      </c>
      <c r="M344" s="31">
        <f>SUM(K344,L344)</f>
        <v>38</v>
      </c>
      <c r="N344" s="46">
        <f>SUM(H344,K344)</f>
        <v>33</v>
      </c>
      <c r="O344" s="46">
        <f>SUM(I344,L344)</f>
        <v>36</v>
      </c>
      <c r="P344" s="32">
        <f>SUM(N344:O344)</f>
        <v>69</v>
      </c>
    </row>
    <row r="345" spans="1:53" s="140" customFormat="1" ht="13.5" thickBot="1">
      <c r="A345" s="589" t="s">
        <v>34</v>
      </c>
      <c r="B345" s="590"/>
      <c r="C345" s="590"/>
      <c r="D345" s="591"/>
      <c r="E345" s="87">
        <f>E344</f>
        <v>18</v>
      </c>
      <c r="F345" s="87">
        <f aca="true" t="shared" si="105" ref="F345:P346">F344</f>
        <v>18</v>
      </c>
      <c r="G345" s="87">
        <f t="shared" si="105"/>
        <v>36</v>
      </c>
      <c r="H345" s="87">
        <f t="shared" si="105"/>
        <v>16</v>
      </c>
      <c r="I345" s="87">
        <f t="shared" si="105"/>
        <v>15</v>
      </c>
      <c r="J345" s="87">
        <f t="shared" si="105"/>
        <v>31</v>
      </c>
      <c r="K345" s="87">
        <f t="shared" si="105"/>
        <v>17</v>
      </c>
      <c r="L345" s="87">
        <f t="shared" si="105"/>
        <v>21</v>
      </c>
      <c r="M345" s="87">
        <f t="shared" si="105"/>
        <v>38</v>
      </c>
      <c r="N345" s="87">
        <f t="shared" si="105"/>
        <v>33</v>
      </c>
      <c r="O345" s="87">
        <f t="shared" si="105"/>
        <v>36</v>
      </c>
      <c r="P345" s="87">
        <f t="shared" si="105"/>
        <v>69</v>
      </c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</row>
    <row r="346" spans="1:53" s="140" customFormat="1" ht="13.5" thickBot="1">
      <c r="A346" s="575" t="s">
        <v>49</v>
      </c>
      <c r="B346" s="575"/>
      <c r="C346" s="575"/>
      <c r="D346" s="575"/>
      <c r="E346" s="67">
        <f>E345</f>
        <v>18</v>
      </c>
      <c r="F346" s="67">
        <f t="shared" si="105"/>
        <v>18</v>
      </c>
      <c r="G346" s="67">
        <f t="shared" si="105"/>
        <v>36</v>
      </c>
      <c r="H346" s="67">
        <f t="shared" si="105"/>
        <v>16</v>
      </c>
      <c r="I346" s="67">
        <f t="shared" si="105"/>
        <v>15</v>
      </c>
      <c r="J346" s="67">
        <f t="shared" si="105"/>
        <v>31</v>
      </c>
      <c r="K346" s="67">
        <f t="shared" si="105"/>
        <v>17</v>
      </c>
      <c r="L346" s="67">
        <f t="shared" si="105"/>
        <v>21</v>
      </c>
      <c r="M346" s="67">
        <f t="shared" si="105"/>
        <v>38</v>
      </c>
      <c r="N346" s="67">
        <f t="shared" si="105"/>
        <v>33</v>
      </c>
      <c r="O346" s="67">
        <f t="shared" si="105"/>
        <v>36</v>
      </c>
      <c r="P346" s="67">
        <f t="shared" si="105"/>
        <v>69</v>
      </c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</row>
    <row r="347" spans="1:53" s="140" customFormat="1" ht="13.5" thickBot="1">
      <c r="A347" s="69"/>
      <c r="B347" s="69"/>
      <c r="C347" s="69"/>
      <c r="D347" s="6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</row>
    <row r="348" spans="1:16" ht="13.5" thickBot="1">
      <c r="A348" s="586" t="s">
        <v>134</v>
      </c>
      <c r="B348" s="586"/>
      <c r="C348" s="586"/>
      <c r="D348" s="586"/>
      <c r="E348" s="586"/>
      <c r="F348" s="586"/>
      <c r="G348" s="586"/>
      <c r="H348" s="595" t="s">
        <v>6</v>
      </c>
      <c r="I348" s="595"/>
      <c r="J348" s="595"/>
      <c r="K348" s="595"/>
      <c r="L348" s="595"/>
      <c r="M348" s="595"/>
      <c r="N348" s="595"/>
      <c r="O348" s="595"/>
      <c r="P348" s="595"/>
    </row>
    <row r="349" spans="1:16" ht="13.5" thickBot="1">
      <c r="A349" s="174" t="s">
        <v>7</v>
      </c>
      <c r="B349" s="175" t="s">
        <v>51</v>
      </c>
      <c r="C349" s="176" t="s">
        <v>9</v>
      </c>
      <c r="D349" s="176"/>
      <c r="E349" s="588" t="s">
        <v>10</v>
      </c>
      <c r="F349" s="588"/>
      <c r="G349" s="588"/>
      <c r="H349" s="594" t="s">
        <v>11</v>
      </c>
      <c r="I349" s="588"/>
      <c r="J349" s="588"/>
      <c r="K349" s="588" t="s">
        <v>12</v>
      </c>
      <c r="L349" s="588"/>
      <c r="M349" s="588"/>
      <c r="N349" s="588" t="s">
        <v>13</v>
      </c>
      <c r="O349" s="588"/>
      <c r="P349" s="588"/>
    </row>
    <row r="350" spans="1:16" ht="13.5" thickBot="1">
      <c r="A350" s="174" t="s">
        <v>14</v>
      </c>
      <c r="B350" s="177"/>
      <c r="C350" s="177"/>
      <c r="D350" s="177"/>
      <c r="E350" s="178" t="s">
        <v>15</v>
      </c>
      <c r="F350" s="178" t="s">
        <v>16</v>
      </c>
      <c r="G350" s="178" t="s">
        <v>17</v>
      </c>
      <c r="H350" s="178" t="s">
        <v>15</v>
      </c>
      <c r="I350" s="178" t="s">
        <v>16</v>
      </c>
      <c r="J350" s="178" t="s">
        <v>17</v>
      </c>
      <c r="K350" s="178" t="s">
        <v>15</v>
      </c>
      <c r="L350" s="178" t="s">
        <v>16</v>
      </c>
      <c r="M350" s="178" t="s">
        <v>17</v>
      </c>
      <c r="N350" s="178" t="s">
        <v>15</v>
      </c>
      <c r="O350" s="178" t="s">
        <v>16</v>
      </c>
      <c r="P350" s="178" t="s">
        <v>17</v>
      </c>
    </row>
    <row r="351" spans="1:16" ht="25.5">
      <c r="A351" s="198" t="s">
        <v>145</v>
      </c>
      <c r="B351" s="199" t="s">
        <v>146</v>
      </c>
      <c r="C351" s="187" t="s">
        <v>118</v>
      </c>
      <c r="D351" s="145"/>
      <c r="E351" s="46">
        <v>9</v>
      </c>
      <c r="F351" s="45">
        <v>7</v>
      </c>
      <c r="G351" s="45">
        <f>SUM(E351:F351)</f>
        <v>16</v>
      </c>
      <c r="H351" s="45">
        <v>6</v>
      </c>
      <c r="I351" s="45">
        <v>6</v>
      </c>
      <c r="J351" s="45">
        <f>SUM(H351:I351)</f>
        <v>12</v>
      </c>
      <c r="K351" s="46">
        <v>29</v>
      </c>
      <c r="L351" s="46">
        <v>7</v>
      </c>
      <c r="M351" s="45">
        <f>SUM(K351:L351)</f>
        <v>36</v>
      </c>
      <c r="N351" s="46">
        <f aca="true" t="shared" si="106" ref="N351:O353">SUM(H351,K351)</f>
        <v>35</v>
      </c>
      <c r="O351" s="46">
        <f t="shared" si="106"/>
        <v>13</v>
      </c>
      <c r="P351" s="116">
        <f>SUM(N351:O351)</f>
        <v>48</v>
      </c>
    </row>
    <row r="352" spans="1:16" ht="25.5">
      <c r="A352" s="284" t="s">
        <v>147</v>
      </c>
      <c r="B352" s="164" t="s">
        <v>146</v>
      </c>
      <c r="C352" s="143" t="s">
        <v>118</v>
      </c>
      <c r="D352" s="68"/>
      <c r="E352" s="47">
        <v>12</v>
      </c>
      <c r="F352" s="59">
        <v>5</v>
      </c>
      <c r="G352" s="45">
        <f>SUM(E352:F352)</f>
        <v>17</v>
      </c>
      <c r="H352" s="48">
        <v>10</v>
      </c>
      <c r="I352" s="59">
        <v>5</v>
      </c>
      <c r="J352" s="48">
        <f>SUM(H352:I352)</f>
        <v>15</v>
      </c>
      <c r="K352" s="47">
        <v>20</v>
      </c>
      <c r="L352" s="47">
        <v>7</v>
      </c>
      <c r="M352" s="48">
        <f>SUM(K352:L352)</f>
        <v>27</v>
      </c>
      <c r="N352" s="47">
        <f t="shared" si="106"/>
        <v>30</v>
      </c>
      <c r="O352" s="47">
        <f t="shared" si="106"/>
        <v>12</v>
      </c>
      <c r="P352" s="49">
        <f>SUM(N352:O352)</f>
        <v>42</v>
      </c>
    </row>
    <row r="353" spans="1:53" s="140" customFormat="1" ht="23.25" thickBot="1">
      <c r="A353" s="29" t="s">
        <v>163</v>
      </c>
      <c r="B353" s="196" t="s">
        <v>146</v>
      </c>
      <c r="C353" s="165" t="s">
        <v>118</v>
      </c>
      <c r="D353" s="160"/>
      <c r="E353" s="66">
        <v>9</v>
      </c>
      <c r="F353" s="197">
        <v>6</v>
      </c>
      <c r="G353" s="118">
        <f>SUM(E353:F353)</f>
        <v>15</v>
      </c>
      <c r="H353" s="118">
        <v>4</v>
      </c>
      <c r="I353" s="197">
        <v>5</v>
      </c>
      <c r="J353" s="118">
        <f>SUM(H353:I353)</f>
        <v>9</v>
      </c>
      <c r="K353" s="66">
        <v>11</v>
      </c>
      <c r="L353" s="66">
        <v>18</v>
      </c>
      <c r="M353" s="118">
        <f>SUM(K353:L353)</f>
        <v>29</v>
      </c>
      <c r="N353" s="66">
        <f t="shared" si="106"/>
        <v>15</v>
      </c>
      <c r="O353" s="66">
        <f t="shared" si="106"/>
        <v>23</v>
      </c>
      <c r="P353" s="119">
        <f>SUM(N353:O353)</f>
        <v>38</v>
      </c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</row>
    <row r="354" spans="1:16" ht="13.5" thickBot="1">
      <c r="A354" s="569" t="s">
        <v>34</v>
      </c>
      <c r="B354" s="569"/>
      <c r="C354" s="569"/>
      <c r="D354" s="569"/>
      <c r="E354" s="180">
        <f>SUM(E351:E353)</f>
        <v>30</v>
      </c>
      <c r="F354" s="180">
        <f aca="true" t="shared" si="107" ref="F354:P354">SUM(F351:F353)</f>
        <v>18</v>
      </c>
      <c r="G354" s="180">
        <f t="shared" si="107"/>
        <v>48</v>
      </c>
      <c r="H354" s="180">
        <f t="shared" si="107"/>
        <v>20</v>
      </c>
      <c r="I354" s="180">
        <f t="shared" si="107"/>
        <v>16</v>
      </c>
      <c r="J354" s="180">
        <f t="shared" si="107"/>
        <v>36</v>
      </c>
      <c r="K354" s="180">
        <f t="shared" si="107"/>
        <v>60</v>
      </c>
      <c r="L354" s="180">
        <f t="shared" si="107"/>
        <v>32</v>
      </c>
      <c r="M354" s="180">
        <f t="shared" si="107"/>
        <v>92</v>
      </c>
      <c r="N354" s="180">
        <f t="shared" si="107"/>
        <v>80</v>
      </c>
      <c r="O354" s="180">
        <f t="shared" si="107"/>
        <v>48</v>
      </c>
      <c r="P354" s="180">
        <f t="shared" si="107"/>
        <v>128</v>
      </c>
    </row>
    <row r="355" spans="1:16" ht="13.5" thickBot="1">
      <c r="A355" s="575" t="s">
        <v>49</v>
      </c>
      <c r="B355" s="575"/>
      <c r="C355" s="575"/>
      <c r="D355" s="575"/>
      <c r="E355" s="67">
        <f>E354</f>
        <v>30</v>
      </c>
      <c r="F355" s="67">
        <f aca="true" t="shared" si="108" ref="F355:P355">F354</f>
        <v>18</v>
      </c>
      <c r="G355" s="67">
        <f t="shared" si="108"/>
        <v>48</v>
      </c>
      <c r="H355" s="67">
        <f t="shared" si="108"/>
        <v>20</v>
      </c>
      <c r="I355" s="67">
        <f t="shared" si="108"/>
        <v>16</v>
      </c>
      <c r="J355" s="67">
        <f t="shared" si="108"/>
        <v>36</v>
      </c>
      <c r="K355" s="67">
        <f t="shared" si="108"/>
        <v>60</v>
      </c>
      <c r="L355" s="67">
        <f t="shared" si="108"/>
        <v>32</v>
      </c>
      <c r="M355" s="67">
        <f t="shared" si="108"/>
        <v>92</v>
      </c>
      <c r="N355" s="67">
        <f t="shared" si="108"/>
        <v>80</v>
      </c>
      <c r="O355" s="67">
        <f t="shared" si="108"/>
        <v>48</v>
      </c>
      <c r="P355" s="67">
        <f t="shared" si="108"/>
        <v>128</v>
      </c>
    </row>
    <row r="356" spans="1:16" ht="13.5" thickBot="1">
      <c r="A356" s="69"/>
      <c r="B356" s="69"/>
      <c r="C356" s="69"/>
      <c r="D356" s="6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1:53" s="8" customFormat="1" ht="13.5" thickBot="1">
      <c r="A357" s="586" t="s">
        <v>134</v>
      </c>
      <c r="B357" s="586"/>
      <c r="C357" s="586"/>
      <c r="D357" s="586"/>
      <c r="E357" s="586"/>
      <c r="F357" s="586"/>
      <c r="G357" s="586"/>
      <c r="H357" s="595" t="s">
        <v>6</v>
      </c>
      <c r="I357" s="595"/>
      <c r="J357" s="595"/>
      <c r="K357" s="595"/>
      <c r="L357" s="595"/>
      <c r="M357" s="595"/>
      <c r="N357" s="595"/>
      <c r="O357" s="595"/>
      <c r="P357" s="595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</row>
    <row r="358" spans="1:16" ht="18.75" customHeight="1" thickBot="1">
      <c r="A358" s="174" t="s">
        <v>7</v>
      </c>
      <c r="B358" s="175" t="s">
        <v>51</v>
      </c>
      <c r="C358" s="176" t="s">
        <v>9</v>
      </c>
      <c r="D358" s="176"/>
      <c r="E358" s="588" t="s">
        <v>10</v>
      </c>
      <c r="F358" s="588"/>
      <c r="G358" s="588"/>
      <c r="H358" s="594" t="s">
        <v>11</v>
      </c>
      <c r="I358" s="588"/>
      <c r="J358" s="588"/>
      <c r="K358" s="588" t="s">
        <v>12</v>
      </c>
      <c r="L358" s="588"/>
      <c r="M358" s="588"/>
      <c r="N358" s="588" t="s">
        <v>13</v>
      </c>
      <c r="O358" s="588"/>
      <c r="P358" s="588"/>
    </row>
    <row r="359" spans="1:16" ht="13.5" thickBot="1">
      <c r="A359" s="174" t="s">
        <v>45</v>
      </c>
      <c r="B359" s="177"/>
      <c r="C359" s="177"/>
      <c r="D359" s="177"/>
      <c r="E359" s="252" t="s">
        <v>15</v>
      </c>
      <c r="F359" s="252" t="s">
        <v>16</v>
      </c>
      <c r="G359" s="252" t="s">
        <v>17</v>
      </c>
      <c r="H359" s="252" t="s">
        <v>15</v>
      </c>
      <c r="I359" s="252" t="s">
        <v>16</v>
      </c>
      <c r="J359" s="252" t="s">
        <v>17</v>
      </c>
      <c r="K359" s="252" t="s">
        <v>15</v>
      </c>
      <c r="L359" s="252" t="s">
        <v>16</v>
      </c>
      <c r="M359" s="252" t="s">
        <v>17</v>
      </c>
      <c r="N359" s="252" t="s">
        <v>15</v>
      </c>
      <c r="O359" s="252" t="s">
        <v>16</v>
      </c>
      <c r="P359" s="252" t="s">
        <v>17</v>
      </c>
    </row>
    <row r="360" spans="1:16" ht="26.25" thickBot="1">
      <c r="A360" s="162" t="s">
        <v>212</v>
      </c>
      <c r="B360" s="200" t="s">
        <v>213</v>
      </c>
      <c r="C360" s="5" t="s">
        <v>118</v>
      </c>
      <c r="D360" s="297"/>
      <c r="E360" s="298">
        <v>4</v>
      </c>
      <c r="F360" s="86">
        <v>7</v>
      </c>
      <c r="G360" s="299">
        <f>SUM(E360:F360)</f>
        <v>11</v>
      </c>
      <c r="H360" s="86">
        <v>0</v>
      </c>
      <c r="I360" s="86">
        <v>0</v>
      </c>
      <c r="J360" s="299">
        <f>SUM(H360:I360)</f>
        <v>0</v>
      </c>
      <c r="K360" s="86">
        <v>1</v>
      </c>
      <c r="L360" s="86">
        <v>2</v>
      </c>
      <c r="M360" s="299">
        <f>SUM(K360:L360)</f>
        <v>3</v>
      </c>
      <c r="N360" s="86">
        <f>SUM(H360,K360)</f>
        <v>1</v>
      </c>
      <c r="O360" s="300">
        <f>SUM(I360,L360)</f>
        <v>2</v>
      </c>
      <c r="P360" s="113">
        <f>SUM(N360:O360)</f>
        <v>3</v>
      </c>
    </row>
    <row r="361" spans="1:16" ht="13.5" thickBot="1">
      <c r="A361" s="569" t="s">
        <v>34</v>
      </c>
      <c r="B361" s="569"/>
      <c r="C361" s="569"/>
      <c r="D361" s="569"/>
      <c r="E361" s="202">
        <f>E360</f>
        <v>4</v>
      </c>
      <c r="F361" s="202">
        <f aca="true" t="shared" si="109" ref="F361:P362">F360</f>
        <v>7</v>
      </c>
      <c r="G361" s="202">
        <f t="shared" si="109"/>
        <v>11</v>
      </c>
      <c r="H361" s="202">
        <f t="shared" si="109"/>
        <v>0</v>
      </c>
      <c r="I361" s="202">
        <f t="shared" si="109"/>
        <v>0</v>
      </c>
      <c r="J361" s="202">
        <f t="shared" si="109"/>
        <v>0</v>
      </c>
      <c r="K361" s="202">
        <f t="shared" si="109"/>
        <v>1</v>
      </c>
      <c r="L361" s="202">
        <f t="shared" si="109"/>
        <v>2</v>
      </c>
      <c r="M361" s="202">
        <f t="shared" si="109"/>
        <v>3</v>
      </c>
      <c r="N361" s="202">
        <f t="shared" si="109"/>
        <v>1</v>
      </c>
      <c r="O361" s="202">
        <f t="shared" si="109"/>
        <v>2</v>
      </c>
      <c r="P361" s="202">
        <f t="shared" si="109"/>
        <v>3</v>
      </c>
    </row>
    <row r="362" spans="1:16" ht="13.5" thickBot="1">
      <c r="A362" s="575" t="s">
        <v>49</v>
      </c>
      <c r="B362" s="575"/>
      <c r="C362" s="575"/>
      <c r="D362" s="575"/>
      <c r="E362" s="268">
        <f>E361</f>
        <v>4</v>
      </c>
      <c r="F362" s="268">
        <f t="shared" si="109"/>
        <v>7</v>
      </c>
      <c r="G362" s="268">
        <f t="shared" si="109"/>
        <v>11</v>
      </c>
      <c r="H362" s="268">
        <f t="shared" si="109"/>
        <v>0</v>
      </c>
      <c r="I362" s="268">
        <f t="shared" si="109"/>
        <v>0</v>
      </c>
      <c r="J362" s="268">
        <f t="shared" si="109"/>
        <v>0</v>
      </c>
      <c r="K362" s="268">
        <f t="shared" si="109"/>
        <v>1</v>
      </c>
      <c r="L362" s="268">
        <f t="shared" si="109"/>
        <v>2</v>
      </c>
      <c r="M362" s="268">
        <f t="shared" si="109"/>
        <v>3</v>
      </c>
      <c r="N362" s="268">
        <f t="shared" si="109"/>
        <v>1</v>
      </c>
      <c r="O362" s="268">
        <f t="shared" si="109"/>
        <v>2</v>
      </c>
      <c r="P362" s="268">
        <f t="shared" si="109"/>
        <v>3</v>
      </c>
    </row>
    <row r="363" spans="1:16" ht="13.5" thickBot="1">
      <c r="A363" s="69"/>
      <c r="B363" s="69"/>
      <c r="C363" s="69"/>
      <c r="D363" s="6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1:53" s="140" customFormat="1" ht="13.5" thickBot="1">
      <c r="A364" s="586" t="s">
        <v>134</v>
      </c>
      <c r="B364" s="586"/>
      <c r="C364" s="586"/>
      <c r="D364" s="586"/>
      <c r="E364" s="586"/>
      <c r="F364" s="586"/>
      <c r="G364" s="586"/>
      <c r="H364" s="595" t="s">
        <v>6</v>
      </c>
      <c r="I364" s="595"/>
      <c r="J364" s="595"/>
      <c r="K364" s="595"/>
      <c r="L364" s="595"/>
      <c r="M364" s="595"/>
      <c r="N364" s="595"/>
      <c r="O364" s="595"/>
      <c r="P364" s="595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</row>
    <row r="365" spans="1:53" s="140" customFormat="1" ht="13.5" thickBot="1">
      <c r="A365" s="174" t="s">
        <v>7</v>
      </c>
      <c r="B365" s="175" t="s">
        <v>51</v>
      </c>
      <c r="C365" s="176" t="s">
        <v>9</v>
      </c>
      <c r="D365" s="176"/>
      <c r="E365" s="588" t="s">
        <v>10</v>
      </c>
      <c r="F365" s="588"/>
      <c r="G365" s="588"/>
      <c r="H365" s="594" t="s">
        <v>11</v>
      </c>
      <c r="I365" s="588"/>
      <c r="J365" s="588"/>
      <c r="K365" s="588" t="s">
        <v>12</v>
      </c>
      <c r="L365" s="588"/>
      <c r="M365" s="588"/>
      <c r="N365" s="588" t="s">
        <v>13</v>
      </c>
      <c r="O365" s="588"/>
      <c r="P365" s="588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</row>
    <row r="366" spans="1:53" s="140" customFormat="1" ht="13.5" thickBot="1">
      <c r="A366" s="174" t="s">
        <v>14</v>
      </c>
      <c r="B366" s="177"/>
      <c r="C366" s="177"/>
      <c r="D366" s="177"/>
      <c r="E366" s="178" t="s">
        <v>15</v>
      </c>
      <c r="F366" s="178" t="s">
        <v>16</v>
      </c>
      <c r="G366" s="178" t="s">
        <v>17</v>
      </c>
      <c r="H366" s="178" t="s">
        <v>15</v>
      </c>
      <c r="I366" s="178" t="s">
        <v>16</v>
      </c>
      <c r="J366" s="178" t="s">
        <v>17</v>
      </c>
      <c r="K366" s="178" t="s">
        <v>15</v>
      </c>
      <c r="L366" s="178" t="s">
        <v>16</v>
      </c>
      <c r="M366" s="178" t="s">
        <v>17</v>
      </c>
      <c r="N366" s="178" t="s">
        <v>15</v>
      </c>
      <c r="O366" s="178" t="s">
        <v>16</v>
      </c>
      <c r="P366" s="178" t="s">
        <v>17</v>
      </c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</row>
    <row r="367" spans="1:16" ht="23.25" thickBot="1">
      <c r="A367" s="162" t="s">
        <v>81</v>
      </c>
      <c r="B367" s="200" t="s">
        <v>154</v>
      </c>
      <c r="C367" s="5" t="s">
        <v>118</v>
      </c>
      <c r="D367" s="167"/>
      <c r="E367" s="201">
        <v>55</v>
      </c>
      <c r="F367" s="31">
        <v>30</v>
      </c>
      <c r="G367" s="31">
        <f>SUM(E367:F367)</f>
        <v>85</v>
      </c>
      <c r="H367" s="31">
        <v>43</v>
      </c>
      <c r="I367" s="31">
        <v>25</v>
      </c>
      <c r="J367" s="45">
        <f>SUM(H367:I367)</f>
        <v>68</v>
      </c>
      <c r="K367" s="31">
        <v>35</v>
      </c>
      <c r="L367" s="31">
        <v>49</v>
      </c>
      <c r="M367" s="31">
        <f>SUM(K367:L367)</f>
        <v>84</v>
      </c>
      <c r="N367" s="31">
        <f>SUM(H367,K367)</f>
        <v>78</v>
      </c>
      <c r="O367" s="31">
        <f>SUM(I367,L367)</f>
        <v>74</v>
      </c>
      <c r="P367" s="32">
        <f>SUM(N367:O367)</f>
        <v>152</v>
      </c>
    </row>
    <row r="368" spans="1:16" ht="13.5" thickBot="1">
      <c r="A368" s="569" t="s">
        <v>34</v>
      </c>
      <c r="B368" s="569"/>
      <c r="C368" s="569"/>
      <c r="D368" s="569"/>
      <c r="E368" s="202">
        <f>E367</f>
        <v>55</v>
      </c>
      <c r="F368" s="180">
        <f aca="true" t="shared" si="110" ref="F368:P368">F367</f>
        <v>30</v>
      </c>
      <c r="G368" s="180">
        <f t="shared" si="110"/>
        <v>85</v>
      </c>
      <c r="H368" s="180">
        <f t="shared" si="110"/>
        <v>43</v>
      </c>
      <c r="I368" s="180">
        <f t="shared" si="110"/>
        <v>25</v>
      </c>
      <c r="J368" s="180">
        <f t="shared" si="110"/>
        <v>68</v>
      </c>
      <c r="K368" s="180">
        <f t="shared" si="110"/>
        <v>35</v>
      </c>
      <c r="L368" s="180">
        <f t="shared" si="110"/>
        <v>49</v>
      </c>
      <c r="M368" s="180">
        <f t="shared" si="110"/>
        <v>84</v>
      </c>
      <c r="N368" s="180">
        <f t="shared" si="110"/>
        <v>78</v>
      </c>
      <c r="O368" s="180">
        <f t="shared" si="110"/>
        <v>74</v>
      </c>
      <c r="P368" s="180">
        <f t="shared" si="110"/>
        <v>152</v>
      </c>
    </row>
    <row r="369" spans="1:16" ht="13.5" thickBot="1">
      <c r="A369" s="575" t="s">
        <v>49</v>
      </c>
      <c r="B369" s="575"/>
      <c r="C369" s="575"/>
      <c r="D369" s="575"/>
      <c r="E369" s="67">
        <f>E368</f>
        <v>55</v>
      </c>
      <c r="F369" s="67">
        <f aca="true" t="shared" si="111" ref="F369:P369">F368</f>
        <v>30</v>
      </c>
      <c r="G369" s="67">
        <f t="shared" si="111"/>
        <v>85</v>
      </c>
      <c r="H369" s="67">
        <f t="shared" si="111"/>
        <v>43</v>
      </c>
      <c r="I369" s="67">
        <f t="shared" si="111"/>
        <v>25</v>
      </c>
      <c r="J369" s="67">
        <f t="shared" si="111"/>
        <v>68</v>
      </c>
      <c r="K369" s="67">
        <f t="shared" si="111"/>
        <v>35</v>
      </c>
      <c r="L369" s="67">
        <f t="shared" si="111"/>
        <v>49</v>
      </c>
      <c r="M369" s="67">
        <f t="shared" si="111"/>
        <v>84</v>
      </c>
      <c r="N369" s="67">
        <f t="shared" si="111"/>
        <v>78</v>
      </c>
      <c r="O369" s="67">
        <f t="shared" si="111"/>
        <v>74</v>
      </c>
      <c r="P369" s="67">
        <f t="shared" si="111"/>
        <v>152</v>
      </c>
    </row>
    <row r="370" spans="1:16" ht="12.75">
      <c r="A370" s="69"/>
      <c r="B370" s="69"/>
      <c r="C370" s="69"/>
      <c r="D370" s="6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1:16" ht="12.75">
      <c r="A371" s="69"/>
      <c r="B371" s="69"/>
      <c r="C371" s="69"/>
      <c r="D371" s="6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1:16" ht="13.5" thickBot="1">
      <c r="A372" s="69"/>
      <c r="B372" s="69"/>
      <c r="C372" s="69"/>
      <c r="D372" s="6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1:16" ht="13.5" thickBot="1">
      <c r="A373" s="586" t="s">
        <v>134</v>
      </c>
      <c r="B373" s="586"/>
      <c r="C373" s="586"/>
      <c r="D373" s="586"/>
      <c r="E373" s="586"/>
      <c r="F373" s="586"/>
      <c r="G373" s="586"/>
      <c r="H373" s="595" t="s">
        <v>6</v>
      </c>
      <c r="I373" s="595"/>
      <c r="J373" s="595"/>
      <c r="K373" s="595"/>
      <c r="L373" s="595"/>
      <c r="M373" s="595"/>
      <c r="N373" s="595"/>
      <c r="O373" s="595"/>
      <c r="P373" s="595"/>
    </row>
    <row r="374" spans="1:16" ht="13.5" thickBot="1">
      <c r="A374" s="174" t="s">
        <v>14</v>
      </c>
      <c r="B374" s="177"/>
      <c r="C374" s="177"/>
      <c r="D374" s="177"/>
      <c r="E374" s="178" t="s">
        <v>15</v>
      </c>
      <c r="F374" s="178" t="s">
        <v>16</v>
      </c>
      <c r="G374" s="178" t="s">
        <v>17</v>
      </c>
      <c r="H374" s="178" t="s">
        <v>15</v>
      </c>
      <c r="I374" s="178" t="s">
        <v>16</v>
      </c>
      <c r="J374" s="178" t="s">
        <v>17</v>
      </c>
      <c r="K374" s="178" t="s">
        <v>15</v>
      </c>
      <c r="L374" s="178" t="s">
        <v>16</v>
      </c>
      <c r="M374" s="178" t="s">
        <v>17</v>
      </c>
      <c r="N374" s="178" t="s">
        <v>15</v>
      </c>
      <c r="O374" s="178" t="s">
        <v>16</v>
      </c>
      <c r="P374" s="178" t="s">
        <v>17</v>
      </c>
    </row>
    <row r="375" spans="1:16" ht="26.25" thickBot="1">
      <c r="A375" s="166" t="s">
        <v>148</v>
      </c>
      <c r="B375" s="265" t="s">
        <v>149</v>
      </c>
      <c r="C375" s="187" t="s">
        <v>118</v>
      </c>
      <c r="D375" s="167"/>
      <c r="E375" s="57">
        <v>38</v>
      </c>
      <c r="F375" s="57">
        <v>26</v>
      </c>
      <c r="G375" s="31">
        <f>SUM(E375:F375)</f>
        <v>64</v>
      </c>
      <c r="H375" s="57">
        <v>35</v>
      </c>
      <c r="I375" s="57">
        <v>26</v>
      </c>
      <c r="J375" s="57">
        <f>SUM(H375,I375)</f>
        <v>61</v>
      </c>
      <c r="K375" s="57">
        <v>24</v>
      </c>
      <c r="L375" s="57">
        <v>31</v>
      </c>
      <c r="M375" s="57">
        <f>SUM(K375:L375)</f>
        <v>55</v>
      </c>
      <c r="N375" s="46">
        <f>H375+K375</f>
        <v>59</v>
      </c>
      <c r="O375" s="46">
        <f>I375+L375</f>
        <v>57</v>
      </c>
      <c r="P375" s="136">
        <f>SUM(N375:O375)</f>
        <v>116</v>
      </c>
    </row>
    <row r="376" spans="1:16" ht="13.5" thickBot="1">
      <c r="A376" s="601" t="s">
        <v>160</v>
      </c>
      <c r="B376" s="601"/>
      <c r="C376" s="601"/>
      <c r="D376" s="601"/>
      <c r="E376" s="180">
        <f>E375</f>
        <v>38</v>
      </c>
      <c r="F376" s="180">
        <f aca="true" t="shared" si="112" ref="F376:N376">F375</f>
        <v>26</v>
      </c>
      <c r="G376" s="180">
        <f t="shared" si="112"/>
        <v>64</v>
      </c>
      <c r="H376" s="180">
        <f t="shared" si="112"/>
        <v>35</v>
      </c>
      <c r="I376" s="180">
        <f t="shared" si="112"/>
        <v>26</v>
      </c>
      <c r="J376" s="180">
        <f t="shared" si="112"/>
        <v>61</v>
      </c>
      <c r="K376" s="180">
        <f t="shared" si="112"/>
        <v>24</v>
      </c>
      <c r="L376" s="180">
        <f t="shared" si="112"/>
        <v>31</v>
      </c>
      <c r="M376" s="180">
        <f t="shared" si="112"/>
        <v>55</v>
      </c>
      <c r="N376" s="180">
        <f t="shared" si="112"/>
        <v>59</v>
      </c>
      <c r="O376" s="180">
        <f>O375</f>
        <v>57</v>
      </c>
      <c r="P376" s="180">
        <f>P375</f>
        <v>116</v>
      </c>
    </row>
    <row r="377" spans="1:16" ht="13.5" thickBot="1">
      <c r="A377" s="601" t="s">
        <v>49</v>
      </c>
      <c r="B377" s="601"/>
      <c r="C377" s="601"/>
      <c r="D377" s="601"/>
      <c r="E377" s="67">
        <f>E376</f>
        <v>38</v>
      </c>
      <c r="F377" s="67">
        <f aca="true" t="shared" si="113" ref="F377:P377">F376</f>
        <v>26</v>
      </c>
      <c r="G377" s="67">
        <f t="shared" si="113"/>
        <v>64</v>
      </c>
      <c r="H377" s="67">
        <f t="shared" si="113"/>
        <v>35</v>
      </c>
      <c r="I377" s="67">
        <f t="shared" si="113"/>
        <v>26</v>
      </c>
      <c r="J377" s="67">
        <f t="shared" si="113"/>
        <v>61</v>
      </c>
      <c r="K377" s="67">
        <f t="shared" si="113"/>
        <v>24</v>
      </c>
      <c r="L377" s="67">
        <f t="shared" si="113"/>
        <v>31</v>
      </c>
      <c r="M377" s="67">
        <f t="shared" si="113"/>
        <v>55</v>
      </c>
      <c r="N377" s="67">
        <f t="shared" si="113"/>
        <v>59</v>
      </c>
      <c r="O377" s="67">
        <f t="shared" si="113"/>
        <v>57</v>
      </c>
      <c r="P377" s="67">
        <f t="shared" si="113"/>
        <v>116</v>
      </c>
    </row>
    <row r="378" spans="1:53" s="8" customFormat="1" ht="12.75">
      <c r="A378" s="502"/>
      <c r="B378" s="502"/>
      <c r="C378" s="502"/>
      <c r="D378" s="502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</row>
    <row r="379" spans="1:16" ht="13.5" thickBot="1">
      <c r="A379" s="69"/>
      <c r="B379" s="69"/>
      <c r="C379" s="69"/>
      <c r="D379" s="6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1:16" ht="13.5" thickBot="1">
      <c r="A380" s="586" t="s">
        <v>134</v>
      </c>
      <c r="B380" s="586"/>
      <c r="C380" s="586"/>
      <c r="D380" s="586"/>
      <c r="E380" s="586"/>
      <c r="F380" s="586"/>
      <c r="G380" s="586"/>
      <c r="H380" s="595" t="s">
        <v>6</v>
      </c>
      <c r="I380" s="595"/>
      <c r="J380" s="595"/>
      <c r="K380" s="595"/>
      <c r="L380" s="595"/>
      <c r="M380" s="595"/>
      <c r="N380" s="595"/>
      <c r="O380" s="595"/>
      <c r="P380" s="595"/>
    </row>
    <row r="381" spans="1:16" ht="13.5" thickBot="1">
      <c r="A381" s="174" t="s">
        <v>14</v>
      </c>
      <c r="B381" s="177"/>
      <c r="C381" s="177"/>
      <c r="D381" s="177"/>
      <c r="E381" s="178" t="s">
        <v>15</v>
      </c>
      <c r="F381" s="178" t="s">
        <v>16</v>
      </c>
      <c r="G381" s="178" t="s">
        <v>17</v>
      </c>
      <c r="H381" s="178" t="s">
        <v>15</v>
      </c>
      <c r="I381" s="178" t="s">
        <v>16</v>
      </c>
      <c r="J381" s="178" t="s">
        <v>17</v>
      </c>
      <c r="K381" s="178" t="s">
        <v>15</v>
      </c>
      <c r="L381" s="178" t="s">
        <v>16</v>
      </c>
      <c r="M381" s="178" t="s">
        <v>17</v>
      </c>
      <c r="N381" s="178" t="s">
        <v>15</v>
      </c>
      <c r="O381" s="178" t="s">
        <v>16</v>
      </c>
      <c r="P381" s="178" t="s">
        <v>17</v>
      </c>
    </row>
    <row r="382" spans="1:16" ht="26.25" thickBot="1">
      <c r="A382" s="166" t="s">
        <v>150</v>
      </c>
      <c r="B382" s="125" t="s">
        <v>142</v>
      </c>
      <c r="C382" s="187" t="s">
        <v>118</v>
      </c>
      <c r="D382" s="167"/>
      <c r="E382" s="57">
        <v>0</v>
      </c>
      <c r="F382" s="57">
        <v>0</v>
      </c>
      <c r="G382" s="31">
        <f>SUM(E382:F382)</f>
        <v>0</v>
      </c>
      <c r="H382" s="57">
        <v>0</v>
      </c>
      <c r="I382" s="57">
        <v>0</v>
      </c>
      <c r="J382" s="57">
        <f>SUM(H382:I382)</f>
        <v>0</v>
      </c>
      <c r="K382" s="57">
        <v>12</v>
      </c>
      <c r="L382" s="57">
        <v>6</v>
      </c>
      <c r="M382" s="57">
        <f>SUM(K382:L382)</f>
        <v>18</v>
      </c>
      <c r="N382" s="46">
        <f>SUM(H382,K382)</f>
        <v>12</v>
      </c>
      <c r="O382" s="46">
        <f>SUM(I382,L382)</f>
        <v>6</v>
      </c>
      <c r="P382" s="136">
        <f>SUM(N382:O382)</f>
        <v>18</v>
      </c>
    </row>
    <row r="383" spans="1:16" ht="13.5" thickBot="1">
      <c r="A383" s="569" t="s">
        <v>161</v>
      </c>
      <c r="B383" s="569"/>
      <c r="C383" s="569"/>
      <c r="D383" s="569"/>
      <c r="E383" s="180">
        <f aca="true" t="shared" si="114" ref="E383:P383">E382</f>
        <v>0</v>
      </c>
      <c r="F383" s="180">
        <f t="shared" si="114"/>
        <v>0</v>
      </c>
      <c r="G383" s="180">
        <f t="shared" si="114"/>
        <v>0</v>
      </c>
      <c r="H383" s="180">
        <f t="shared" si="114"/>
        <v>0</v>
      </c>
      <c r="I383" s="180">
        <f t="shared" si="114"/>
        <v>0</v>
      </c>
      <c r="J383" s="180">
        <f t="shared" si="114"/>
        <v>0</v>
      </c>
      <c r="K383" s="180">
        <f t="shared" si="114"/>
        <v>12</v>
      </c>
      <c r="L383" s="180">
        <f t="shared" si="114"/>
        <v>6</v>
      </c>
      <c r="M383" s="180">
        <f t="shared" si="114"/>
        <v>18</v>
      </c>
      <c r="N383" s="180">
        <f t="shared" si="114"/>
        <v>12</v>
      </c>
      <c r="O383" s="180">
        <f t="shared" si="114"/>
        <v>6</v>
      </c>
      <c r="P383" s="180">
        <f t="shared" si="114"/>
        <v>18</v>
      </c>
    </row>
    <row r="384" spans="1:16" ht="12.75">
      <c r="A384" s="76"/>
      <c r="B384" s="76"/>
      <c r="C384" s="76"/>
      <c r="D384" s="76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</row>
    <row r="385" spans="1:16" ht="13.5" customHeight="1">
      <c r="A385" s="76"/>
      <c r="B385" s="76"/>
      <c r="C385" s="76"/>
      <c r="D385" s="76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</row>
    <row r="386" spans="1:16" ht="13.5" thickBot="1">
      <c r="A386" s="76"/>
      <c r="B386" s="76"/>
      <c r="C386" s="76"/>
      <c r="D386" s="76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</row>
    <row r="387" spans="1:16" ht="13.5" thickBot="1">
      <c r="A387" s="174" t="s">
        <v>35</v>
      </c>
      <c r="B387" s="177"/>
      <c r="C387" s="177"/>
      <c r="D387" s="177"/>
      <c r="E387" s="178" t="s">
        <v>15</v>
      </c>
      <c r="F387" s="178" t="s">
        <v>16</v>
      </c>
      <c r="G387" s="178" t="s">
        <v>17</v>
      </c>
      <c r="H387" s="178" t="s">
        <v>15</v>
      </c>
      <c r="I387" s="178" t="s">
        <v>16</v>
      </c>
      <c r="J387" s="178" t="s">
        <v>17</v>
      </c>
      <c r="K387" s="178" t="s">
        <v>15</v>
      </c>
      <c r="L387" s="178" t="s">
        <v>16</v>
      </c>
      <c r="M387" s="178" t="s">
        <v>17</v>
      </c>
      <c r="N387" s="178" t="s">
        <v>15</v>
      </c>
      <c r="O387" s="178" t="s">
        <v>16</v>
      </c>
      <c r="P387" s="178" t="s">
        <v>17</v>
      </c>
    </row>
    <row r="388" spans="1:16" ht="26.25" thickBot="1">
      <c r="A388" s="79" t="s">
        <v>151</v>
      </c>
      <c r="B388" s="80" t="s">
        <v>142</v>
      </c>
      <c r="C388" s="78" t="s">
        <v>118</v>
      </c>
      <c r="D388" s="71"/>
      <c r="E388" s="81">
        <v>0</v>
      </c>
      <c r="F388" s="81">
        <v>0</v>
      </c>
      <c r="G388" s="81">
        <f>SUM(E388,F388)</f>
        <v>0</v>
      </c>
      <c r="H388" s="81">
        <v>0</v>
      </c>
      <c r="I388" s="81">
        <v>0</v>
      </c>
      <c r="J388" s="57">
        <f>SUM(H388:I388)</f>
        <v>0</v>
      </c>
      <c r="K388" s="81"/>
      <c r="L388" s="81">
        <v>0</v>
      </c>
      <c r="M388" s="81">
        <f>SUM(K388,L388)</f>
        <v>0</v>
      </c>
      <c r="N388" s="30">
        <f>SUM(H388,K388)</f>
        <v>0</v>
      </c>
      <c r="O388" s="30">
        <f>SUM(I388,L388)</f>
        <v>0</v>
      </c>
      <c r="P388" s="113">
        <f>SUM(N388:O388)</f>
        <v>0</v>
      </c>
    </row>
    <row r="389" spans="1:16" ht="15.75" customHeight="1" thickBot="1">
      <c r="A389" s="569" t="s">
        <v>161</v>
      </c>
      <c r="B389" s="569"/>
      <c r="C389" s="569"/>
      <c r="D389" s="569"/>
      <c r="E389" s="180">
        <f>E388</f>
        <v>0</v>
      </c>
      <c r="F389" s="180">
        <f aca="true" t="shared" si="115" ref="F389:P389">F388</f>
        <v>0</v>
      </c>
      <c r="G389" s="180">
        <f t="shared" si="115"/>
        <v>0</v>
      </c>
      <c r="H389" s="180">
        <f t="shared" si="115"/>
        <v>0</v>
      </c>
      <c r="I389" s="180">
        <f t="shared" si="115"/>
        <v>0</v>
      </c>
      <c r="J389" s="180">
        <f t="shared" si="115"/>
        <v>0</v>
      </c>
      <c r="K389" s="180">
        <f t="shared" si="115"/>
        <v>0</v>
      </c>
      <c r="L389" s="180">
        <f t="shared" si="115"/>
        <v>0</v>
      </c>
      <c r="M389" s="180">
        <f t="shared" si="115"/>
        <v>0</v>
      </c>
      <c r="N389" s="180">
        <f>N388</f>
        <v>0</v>
      </c>
      <c r="O389" s="180">
        <f>O388</f>
        <v>0</v>
      </c>
      <c r="P389" s="180">
        <f t="shared" si="115"/>
        <v>0</v>
      </c>
    </row>
    <row r="390" spans="1:16" ht="13.5" thickBot="1">
      <c r="A390" s="571" t="s">
        <v>49</v>
      </c>
      <c r="B390" s="571"/>
      <c r="C390" s="571"/>
      <c r="D390" s="571"/>
      <c r="E390" s="180">
        <f aca="true" t="shared" si="116" ref="E390:P390">E389+E383</f>
        <v>0</v>
      </c>
      <c r="F390" s="180">
        <f t="shared" si="116"/>
        <v>0</v>
      </c>
      <c r="G390" s="180">
        <f t="shared" si="116"/>
        <v>0</v>
      </c>
      <c r="H390" s="180">
        <f t="shared" si="116"/>
        <v>0</v>
      </c>
      <c r="I390" s="180">
        <f t="shared" si="116"/>
        <v>0</v>
      </c>
      <c r="J390" s="180">
        <f t="shared" si="116"/>
        <v>0</v>
      </c>
      <c r="K390" s="180">
        <f t="shared" si="116"/>
        <v>12</v>
      </c>
      <c r="L390" s="180">
        <f t="shared" si="116"/>
        <v>6</v>
      </c>
      <c r="M390" s="180">
        <f t="shared" si="116"/>
        <v>18</v>
      </c>
      <c r="N390" s="180">
        <f t="shared" si="116"/>
        <v>12</v>
      </c>
      <c r="O390" s="180">
        <f t="shared" si="116"/>
        <v>6</v>
      </c>
      <c r="P390" s="180">
        <f t="shared" si="116"/>
        <v>18</v>
      </c>
    </row>
    <row r="391" spans="1:16" ht="13.5" thickBot="1">
      <c r="A391" s="74"/>
      <c r="B391" s="74"/>
      <c r="C391" s="74"/>
      <c r="D391" s="74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</row>
    <row r="392" spans="1:16" ht="13.5" thickBot="1">
      <c r="A392" s="571" t="s">
        <v>158</v>
      </c>
      <c r="B392" s="571"/>
      <c r="C392" s="571"/>
      <c r="D392" s="571"/>
      <c r="E392" s="67">
        <f aca="true" t="shared" si="117" ref="E392:P392">SUM(E377,E369,E355,E346,E339,E390,E362)</f>
        <v>168</v>
      </c>
      <c r="F392" s="67">
        <f t="shared" si="117"/>
        <v>113</v>
      </c>
      <c r="G392" s="67">
        <f t="shared" si="117"/>
        <v>281</v>
      </c>
      <c r="H392" s="67">
        <f t="shared" si="117"/>
        <v>131</v>
      </c>
      <c r="I392" s="67">
        <f t="shared" si="117"/>
        <v>93</v>
      </c>
      <c r="J392" s="67">
        <f t="shared" si="117"/>
        <v>224</v>
      </c>
      <c r="K392" s="67">
        <f t="shared" si="117"/>
        <v>165</v>
      </c>
      <c r="L392" s="67">
        <f t="shared" si="117"/>
        <v>157</v>
      </c>
      <c r="M392" s="67">
        <f t="shared" si="117"/>
        <v>322</v>
      </c>
      <c r="N392" s="67">
        <f t="shared" si="117"/>
        <v>296</v>
      </c>
      <c r="O392" s="67">
        <f t="shared" si="117"/>
        <v>250</v>
      </c>
      <c r="P392" s="67">
        <f t="shared" si="117"/>
        <v>546</v>
      </c>
    </row>
    <row r="393" spans="1:16" ht="12.75">
      <c r="A393" s="74"/>
      <c r="B393" s="74"/>
      <c r="C393" s="74"/>
      <c r="D393" s="74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</row>
    <row r="394" spans="1:16" ht="13.5" thickBot="1">
      <c r="A394" s="155"/>
      <c r="B394" s="74"/>
      <c r="C394" s="74"/>
      <c r="D394" s="74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</row>
    <row r="395" spans="1:16" ht="13.5" thickBot="1">
      <c r="A395" s="572" t="s">
        <v>157</v>
      </c>
      <c r="B395" s="596"/>
      <c r="C395" s="596"/>
      <c r="D395" s="597"/>
      <c r="E395" s="67">
        <f aca="true" t="shared" si="118" ref="E395:P395">SUM(E305)</f>
        <v>3320</v>
      </c>
      <c r="F395" s="67">
        <f t="shared" si="118"/>
        <v>2978</v>
      </c>
      <c r="G395" s="67">
        <f t="shared" si="118"/>
        <v>6298</v>
      </c>
      <c r="H395" s="67">
        <f t="shared" si="118"/>
        <v>2081</v>
      </c>
      <c r="I395" s="67">
        <f t="shared" si="118"/>
        <v>1850</v>
      </c>
      <c r="J395" s="67">
        <f t="shared" si="118"/>
        <v>3931</v>
      </c>
      <c r="K395" s="67">
        <f t="shared" si="118"/>
        <v>9623</v>
      </c>
      <c r="L395" s="67">
        <f t="shared" si="118"/>
        <v>8781</v>
      </c>
      <c r="M395" s="67">
        <f t="shared" si="118"/>
        <v>18404</v>
      </c>
      <c r="N395" s="67">
        <f t="shared" si="118"/>
        <v>11704</v>
      </c>
      <c r="O395" s="67">
        <f t="shared" si="118"/>
        <v>10631</v>
      </c>
      <c r="P395" s="67">
        <f t="shared" si="118"/>
        <v>22335</v>
      </c>
    </row>
    <row r="396" spans="1:16" ht="13.5" thickBot="1">
      <c r="A396" s="76"/>
      <c r="B396" s="76"/>
      <c r="C396" s="76"/>
      <c r="D396" s="76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</row>
    <row r="397" spans="1:16" ht="13.5" thickBot="1">
      <c r="A397" s="572" t="s">
        <v>158</v>
      </c>
      <c r="B397" s="596"/>
      <c r="C397" s="596"/>
      <c r="D397" s="597"/>
      <c r="E397" s="67">
        <f>SUM(E392)</f>
        <v>168</v>
      </c>
      <c r="F397" s="67">
        <f aca="true" t="shared" si="119" ref="F397:P397">SUM(F392)</f>
        <v>113</v>
      </c>
      <c r="G397" s="67">
        <f t="shared" si="119"/>
        <v>281</v>
      </c>
      <c r="H397" s="67">
        <f t="shared" si="119"/>
        <v>131</v>
      </c>
      <c r="I397" s="67">
        <f t="shared" si="119"/>
        <v>93</v>
      </c>
      <c r="J397" s="67">
        <f t="shared" si="119"/>
        <v>224</v>
      </c>
      <c r="K397" s="67">
        <f t="shared" si="119"/>
        <v>165</v>
      </c>
      <c r="L397" s="67">
        <f t="shared" si="119"/>
        <v>157</v>
      </c>
      <c r="M397" s="67">
        <f t="shared" si="119"/>
        <v>322</v>
      </c>
      <c r="N397" s="67">
        <f t="shared" si="119"/>
        <v>296</v>
      </c>
      <c r="O397" s="67">
        <f t="shared" si="119"/>
        <v>250</v>
      </c>
      <c r="P397" s="67">
        <f t="shared" si="119"/>
        <v>546</v>
      </c>
    </row>
    <row r="398" spans="1:16" ht="13.5" thickBot="1">
      <c r="A398" s="74"/>
      <c r="B398" s="74"/>
      <c r="C398" s="74"/>
      <c r="D398" s="74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1:16" ht="15.75" thickBot="1">
      <c r="A399" s="598" t="s">
        <v>152</v>
      </c>
      <c r="B399" s="599"/>
      <c r="C399" s="599"/>
      <c r="D399" s="600"/>
      <c r="E399" s="67">
        <f>SUM(E395+E397)</f>
        <v>3488</v>
      </c>
      <c r="F399" s="67">
        <f aca="true" t="shared" si="120" ref="F399:O399">SUM(F395+F397)</f>
        <v>3091</v>
      </c>
      <c r="G399" s="67">
        <f t="shared" si="120"/>
        <v>6579</v>
      </c>
      <c r="H399" s="67">
        <f t="shared" si="120"/>
        <v>2212</v>
      </c>
      <c r="I399" s="67">
        <f t="shared" si="120"/>
        <v>1943</v>
      </c>
      <c r="J399" s="67">
        <f t="shared" si="120"/>
        <v>4155</v>
      </c>
      <c r="K399" s="67">
        <f t="shared" si="120"/>
        <v>9788</v>
      </c>
      <c r="L399" s="67">
        <f t="shared" si="120"/>
        <v>8938</v>
      </c>
      <c r="M399" s="67">
        <f t="shared" si="120"/>
        <v>18726</v>
      </c>
      <c r="N399" s="67">
        <f t="shared" si="120"/>
        <v>12000</v>
      </c>
      <c r="O399" s="67">
        <f t="shared" si="120"/>
        <v>10881</v>
      </c>
      <c r="P399" s="67">
        <f>SUM(P395+P397)</f>
        <v>22881</v>
      </c>
    </row>
    <row r="400" spans="1:16" ht="15">
      <c r="A400" s="525"/>
      <c r="B400" s="525"/>
      <c r="C400" s="525"/>
      <c r="D400" s="525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</row>
    <row r="401" spans="1:16" ht="15">
      <c r="A401" s="525"/>
      <c r="B401" s="525"/>
      <c r="C401" s="525"/>
      <c r="D401" s="525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1:16" ht="18.75">
      <c r="A402" s="9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</row>
    <row r="403" spans="1:16" ht="15">
      <c r="A403" s="91"/>
      <c r="B403" s="92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1:2" ht="15">
      <c r="A404" s="91"/>
      <c r="B404" s="303"/>
    </row>
    <row r="405" spans="1:2" ht="15">
      <c r="A405" s="91"/>
      <c r="B405" s="303"/>
    </row>
    <row r="406" spans="1:16" ht="17.25">
      <c r="A406" s="568" t="s">
        <v>195</v>
      </c>
      <c r="B406" s="568"/>
      <c r="C406" s="526"/>
      <c r="D406" s="526"/>
      <c r="E406" s="526"/>
      <c r="F406" s="526"/>
      <c r="G406" s="526"/>
      <c r="H406" s="526" t="s">
        <v>243</v>
      </c>
      <c r="I406" s="526"/>
      <c r="J406" s="526"/>
      <c r="K406" s="526"/>
      <c r="L406" s="526"/>
      <c r="M406" s="526"/>
      <c r="N406" s="526"/>
      <c r="O406" s="526"/>
      <c r="P406" s="526"/>
    </row>
    <row r="407" spans="1:16" ht="17.25">
      <c r="A407" s="568" t="s">
        <v>246</v>
      </c>
      <c r="B407" s="568"/>
      <c r="C407" s="526"/>
      <c r="D407" s="526"/>
      <c r="E407" s="526"/>
      <c r="F407" s="526"/>
      <c r="G407" s="526"/>
      <c r="H407" s="526" t="s">
        <v>244</v>
      </c>
      <c r="I407" s="526"/>
      <c r="J407" s="526"/>
      <c r="K407" s="526"/>
      <c r="L407" s="526"/>
      <c r="M407" s="526"/>
      <c r="N407" s="526"/>
      <c r="O407" s="526"/>
      <c r="P407" s="526"/>
    </row>
    <row r="408" spans="1:16" ht="17.25">
      <c r="A408" s="568" t="s">
        <v>196</v>
      </c>
      <c r="B408" s="568"/>
      <c r="C408" s="526"/>
      <c r="D408" s="526"/>
      <c r="E408" s="526"/>
      <c r="F408" s="526"/>
      <c r="G408" s="526"/>
      <c r="H408" s="526" t="s">
        <v>245</v>
      </c>
      <c r="I408" s="526"/>
      <c r="J408" s="526"/>
      <c r="K408" s="526"/>
      <c r="L408" s="526"/>
      <c r="M408" s="526"/>
      <c r="N408" s="526"/>
      <c r="O408" s="526"/>
      <c r="P408" s="526"/>
    </row>
    <row r="409" ht="15">
      <c r="A409" s="91"/>
    </row>
    <row r="410" ht="15">
      <c r="A410" s="91"/>
    </row>
  </sheetData>
  <sheetProtection/>
  <mergeCells count="181">
    <mergeCell ref="A1:P1"/>
    <mergeCell ref="A4:P4"/>
    <mergeCell ref="H6:O6"/>
    <mergeCell ref="H7:I7"/>
    <mergeCell ref="J7:K7"/>
    <mergeCell ref="L7:M7"/>
    <mergeCell ref="N7:O7"/>
    <mergeCell ref="C6:F6"/>
    <mergeCell ref="E7:F7"/>
    <mergeCell ref="A10:P10"/>
    <mergeCell ref="A12:G12"/>
    <mergeCell ref="H12:P12"/>
    <mergeCell ref="H8:I8"/>
    <mergeCell ref="J8:K8"/>
    <mergeCell ref="L8:M8"/>
    <mergeCell ref="N8:O8"/>
    <mergeCell ref="E8:F8"/>
    <mergeCell ref="E13:G13"/>
    <mergeCell ref="H13:J13"/>
    <mergeCell ref="H64:P64"/>
    <mergeCell ref="A32:C32"/>
    <mergeCell ref="A49:D49"/>
    <mergeCell ref="A55:C55"/>
    <mergeCell ref="A60:D60"/>
    <mergeCell ref="A61:D61"/>
    <mergeCell ref="A64:G64"/>
    <mergeCell ref="K13:M13"/>
    <mergeCell ref="H98:P98"/>
    <mergeCell ref="E133:G133"/>
    <mergeCell ref="K133:M133"/>
    <mergeCell ref="H133:J133"/>
    <mergeCell ref="N13:P13"/>
    <mergeCell ref="K65:M65"/>
    <mergeCell ref="N65:P65"/>
    <mergeCell ref="E65:G65"/>
    <mergeCell ref="H65:J65"/>
    <mergeCell ref="N99:P99"/>
    <mergeCell ref="N133:P133"/>
    <mergeCell ref="E99:G99"/>
    <mergeCell ref="H99:J99"/>
    <mergeCell ref="K99:M99"/>
    <mergeCell ref="A132:G132"/>
    <mergeCell ref="H132:P132"/>
    <mergeCell ref="A111:D111"/>
    <mergeCell ref="A174:D174"/>
    <mergeCell ref="A175:D175"/>
    <mergeCell ref="H177:P177"/>
    <mergeCell ref="A177:G177"/>
    <mergeCell ref="K178:M178"/>
    <mergeCell ref="N178:P178"/>
    <mergeCell ref="A182:D182"/>
    <mergeCell ref="A188:D188"/>
    <mergeCell ref="A195:G195"/>
    <mergeCell ref="A209:C209"/>
    <mergeCell ref="A192:D192"/>
    <mergeCell ref="A193:D193"/>
    <mergeCell ref="A234:G234"/>
    <mergeCell ref="H195:P195"/>
    <mergeCell ref="E178:G178"/>
    <mergeCell ref="E196:G196"/>
    <mergeCell ref="H196:J196"/>
    <mergeCell ref="K196:M196"/>
    <mergeCell ref="N196:P196"/>
    <mergeCell ref="H178:J178"/>
    <mergeCell ref="A213:D213"/>
    <mergeCell ref="A220:D220"/>
    <mergeCell ref="A221:D221"/>
    <mergeCell ref="A223:G223"/>
    <mergeCell ref="H223:P223"/>
    <mergeCell ref="E224:G224"/>
    <mergeCell ref="H224:J224"/>
    <mergeCell ref="K224:M224"/>
    <mergeCell ref="N224:P224"/>
    <mergeCell ref="K247:M247"/>
    <mergeCell ref="N247:P247"/>
    <mergeCell ref="A229:D229"/>
    <mergeCell ref="A230:D230"/>
    <mergeCell ref="H234:P234"/>
    <mergeCell ref="E235:G235"/>
    <mergeCell ref="H235:J235"/>
    <mergeCell ref="K235:M235"/>
    <mergeCell ref="N235:P235"/>
    <mergeCell ref="A239:D239"/>
    <mergeCell ref="A246:G246"/>
    <mergeCell ref="H334:P334"/>
    <mergeCell ref="A305:D305"/>
    <mergeCell ref="A267:D267"/>
    <mergeCell ref="A268:D268"/>
    <mergeCell ref="A270:G270"/>
    <mergeCell ref="H246:P246"/>
    <mergeCell ref="E247:G247"/>
    <mergeCell ref="H247:J247"/>
    <mergeCell ref="A293:C293"/>
    <mergeCell ref="H270:P270"/>
    <mergeCell ref="E271:G271"/>
    <mergeCell ref="H271:J271"/>
    <mergeCell ref="K271:M271"/>
    <mergeCell ref="N271:P271"/>
    <mergeCell ref="E335:G335"/>
    <mergeCell ref="H335:J335"/>
    <mergeCell ref="K335:M335"/>
    <mergeCell ref="N335:P335"/>
    <mergeCell ref="A333:P333"/>
    <mergeCell ref="H341:P341"/>
    <mergeCell ref="E342:G342"/>
    <mergeCell ref="H342:J342"/>
    <mergeCell ref="K342:M342"/>
    <mergeCell ref="N342:P342"/>
    <mergeCell ref="A341:G341"/>
    <mergeCell ref="K365:M365"/>
    <mergeCell ref="N365:P365"/>
    <mergeCell ref="H349:J349"/>
    <mergeCell ref="K349:M349"/>
    <mergeCell ref="N349:P349"/>
    <mergeCell ref="H348:P348"/>
    <mergeCell ref="H357:P357"/>
    <mergeCell ref="H358:J358"/>
    <mergeCell ref="K358:M358"/>
    <mergeCell ref="N358:P358"/>
    <mergeCell ref="A397:D397"/>
    <mergeCell ref="A395:D395"/>
    <mergeCell ref="A399:D399"/>
    <mergeCell ref="A376:D376"/>
    <mergeCell ref="A380:G380"/>
    <mergeCell ref="A390:D390"/>
    <mergeCell ref="A389:D389"/>
    <mergeCell ref="A377:D377"/>
    <mergeCell ref="A392:D392"/>
    <mergeCell ref="A383:D383"/>
    <mergeCell ref="N263:P263"/>
    <mergeCell ref="K263:M263"/>
    <mergeCell ref="H263:J263"/>
    <mergeCell ref="E263:G263"/>
    <mergeCell ref="H262:P262"/>
    <mergeCell ref="H380:P380"/>
    <mergeCell ref="H373:P373"/>
    <mergeCell ref="H364:P364"/>
    <mergeCell ref="E365:G365"/>
    <mergeCell ref="H365:J365"/>
    <mergeCell ref="A369:D369"/>
    <mergeCell ref="A373:G373"/>
    <mergeCell ref="A98:G98"/>
    <mergeCell ref="A348:G348"/>
    <mergeCell ref="A346:D346"/>
    <mergeCell ref="A345:D345"/>
    <mergeCell ref="A244:D244"/>
    <mergeCell ref="A243:D243"/>
    <mergeCell ref="A338:D338"/>
    <mergeCell ref="A288:D288"/>
    <mergeCell ref="A368:D368"/>
    <mergeCell ref="A355:D355"/>
    <mergeCell ref="A364:G364"/>
    <mergeCell ref="A357:G357"/>
    <mergeCell ref="E358:G358"/>
    <mergeCell ref="A339:D339"/>
    <mergeCell ref="A258:D258"/>
    <mergeCell ref="A259:D259"/>
    <mergeCell ref="A262:G262"/>
    <mergeCell ref="A280:D280"/>
    <mergeCell ref="A284:D284"/>
    <mergeCell ref="A354:D354"/>
    <mergeCell ref="A334:G334"/>
    <mergeCell ref="A298:D298"/>
    <mergeCell ref="E349:G349"/>
    <mergeCell ref="A73:D73"/>
    <mergeCell ref="A129:D129"/>
    <mergeCell ref="A128:D128"/>
    <mergeCell ref="A124:D124"/>
    <mergeCell ref="A116:D116"/>
    <mergeCell ref="A94:D94"/>
    <mergeCell ref="A95:D95"/>
    <mergeCell ref="A406:B406"/>
    <mergeCell ref="A408:B408"/>
    <mergeCell ref="A407:B407"/>
    <mergeCell ref="A152:D152"/>
    <mergeCell ref="A164:D164"/>
    <mergeCell ref="A88:D88"/>
    <mergeCell ref="A279:D279"/>
    <mergeCell ref="A303:D303"/>
    <mergeCell ref="A362:D362"/>
    <mergeCell ref="A361:D36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9"/>
  <sheetViews>
    <sheetView zoomScalePageLayoutView="0" workbookViewId="0" topLeftCell="A1">
      <selection activeCell="A7" sqref="A7:P7"/>
    </sheetView>
  </sheetViews>
  <sheetFormatPr defaultColWidth="11.421875" defaultRowHeight="12.75"/>
  <cols>
    <col min="1" max="1" width="26.57421875" style="170" customWidth="1"/>
    <col min="2" max="2" width="34.28125" style="304" customWidth="1"/>
    <col min="3" max="3" width="12.00390625" style="304" customWidth="1"/>
    <col min="4" max="4" width="1.8515625" style="304" hidden="1" customWidth="1"/>
    <col min="5" max="5" width="5.00390625" style="304" customWidth="1"/>
    <col min="6" max="6" width="5.8515625" style="304" bestFit="1" customWidth="1"/>
    <col min="7" max="7" width="6.7109375" style="304" customWidth="1"/>
    <col min="8" max="16" width="6.28125" style="304" customWidth="1"/>
    <col min="17" max="53" width="11.421875" style="303" customWidth="1"/>
    <col min="54" max="16384" width="11.421875" style="304" customWidth="1"/>
  </cols>
  <sheetData>
    <row r="1" spans="1:16" ht="18.75" customHeight="1">
      <c r="A1" s="639" t="s">
        <v>170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5">
      <c r="A2" s="91" t="s">
        <v>201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0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641" t="s">
        <v>155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</row>
    <row r="5" spans="1:16" ht="15.75">
      <c r="A5" s="518"/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</row>
    <row r="6" spans="1:16" ht="20.25" customHeight="1">
      <c r="A6" s="603" t="s">
        <v>187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</row>
    <row r="7" spans="1:16" ht="20.25" customHeight="1">
      <c r="A7" s="603" t="s">
        <v>14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</row>
    <row r="8" spans="1:16" ht="4.5" customHeight="1" thickBo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3.5" thickBot="1">
      <c r="A9" s="586" t="s">
        <v>5</v>
      </c>
      <c r="B9" s="586"/>
      <c r="C9" s="586"/>
      <c r="D9" s="586"/>
      <c r="E9" s="586"/>
      <c r="F9" s="586"/>
      <c r="G9" s="586"/>
      <c r="H9" s="602" t="s">
        <v>6</v>
      </c>
      <c r="I9" s="602"/>
      <c r="J9" s="602"/>
      <c r="K9" s="602"/>
      <c r="L9" s="602"/>
      <c r="M9" s="602"/>
      <c r="N9" s="602"/>
      <c r="O9" s="602"/>
      <c r="P9" s="602"/>
    </row>
    <row r="10" spans="1:16" ht="13.5" thickBot="1">
      <c r="A10" s="176" t="s">
        <v>7</v>
      </c>
      <c r="B10" s="175" t="s">
        <v>51</v>
      </c>
      <c r="C10" s="176" t="s">
        <v>9</v>
      </c>
      <c r="D10" s="309"/>
      <c r="E10" s="588" t="s">
        <v>10</v>
      </c>
      <c r="F10" s="588"/>
      <c r="G10" s="588"/>
      <c r="H10" s="594" t="s">
        <v>11</v>
      </c>
      <c r="I10" s="588"/>
      <c r="J10" s="588"/>
      <c r="K10" s="588" t="s">
        <v>12</v>
      </c>
      <c r="L10" s="588"/>
      <c r="M10" s="588"/>
      <c r="N10" s="588" t="s">
        <v>13</v>
      </c>
      <c r="O10" s="588"/>
      <c r="P10" s="588"/>
    </row>
    <row r="11" spans="1:16" ht="13.5" thickBot="1">
      <c r="A11" s="176" t="s">
        <v>14</v>
      </c>
      <c r="B11" s="310"/>
      <c r="C11" s="310"/>
      <c r="D11" s="309"/>
      <c r="E11" s="311" t="s">
        <v>15</v>
      </c>
      <c r="F11" s="311" t="s">
        <v>16</v>
      </c>
      <c r="G11" s="176" t="s">
        <v>17</v>
      </c>
      <c r="H11" s="311" t="s">
        <v>15</v>
      </c>
      <c r="I11" s="311" t="s">
        <v>16</v>
      </c>
      <c r="J11" s="311" t="s">
        <v>17</v>
      </c>
      <c r="K11" s="311" t="s">
        <v>15</v>
      </c>
      <c r="L11" s="311" t="s">
        <v>16</v>
      </c>
      <c r="M11" s="311" t="s">
        <v>17</v>
      </c>
      <c r="N11" s="311" t="s">
        <v>15</v>
      </c>
      <c r="O11" s="311" t="s">
        <v>16</v>
      </c>
      <c r="P11" s="311" t="s">
        <v>18</v>
      </c>
    </row>
    <row r="12" spans="1:53" s="8" customFormat="1" ht="12.75">
      <c r="A12" s="312" t="s">
        <v>19</v>
      </c>
      <c r="B12" s="327" t="s">
        <v>20</v>
      </c>
      <c r="C12" s="313" t="s">
        <v>21</v>
      </c>
      <c r="D12" s="248"/>
      <c r="E12" s="212">
        <v>94</v>
      </c>
      <c r="F12" s="103">
        <v>92</v>
      </c>
      <c r="G12" s="20">
        <f>SUM(E12:F12)</f>
        <v>186</v>
      </c>
      <c r="H12" s="20">
        <v>66</v>
      </c>
      <c r="I12" s="20">
        <v>59</v>
      </c>
      <c r="J12" s="20">
        <f>SUM(H12:I12)</f>
        <v>125</v>
      </c>
      <c r="K12" s="20">
        <v>494</v>
      </c>
      <c r="L12" s="20">
        <v>531</v>
      </c>
      <c r="M12" s="20">
        <f>SUM(K12:L12)</f>
        <v>1025</v>
      </c>
      <c r="N12" s="20">
        <f>SUM(H12,K12)</f>
        <v>560</v>
      </c>
      <c r="O12" s="20">
        <f>SUM(I12,L12)</f>
        <v>590</v>
      </c>
      <c r="P12" s="152">
        <f>SUM(N12:O12)</f>
        <v>1150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</row>
    <row r="13" spans="1:53" s="8" customFormat="1" ht="12.75">
      <c r="A13" s="314" t="s">
        <v>22</v>
      </c>
      <c r="B13" s="328" t="s">
        <v>20</v>
      </c>
      <c r="C13" s="315" t="s">
        <v>21</v>
      </c>
      <c r="D13" s="249"/>
      <c r="E13" s="316">
        <v>118</v>
      </c>
      <c r="F13" s="317">
        <v>93</v>
      </c>
      <c r="G13" s="20">
        <f>SUM(E13:F13)</f>
        <v>211</v>
      </c>
      <c r="H13" s="102">
        <v>72</v>
      </c>
      <c r="I13" s="102">
        <v>60</v>
      </c>
      <c r="J13" s="20">
        <f aca="true" t="shared" si="0" ref="J13:J26">SUM(H13:I13)</f>
        <v>132</v>
      </c>
      <c r="K13" s="102">
        <v>409</v>
      </c>
      <c r="L13" s="102">
        <v>454</v>
      </c>
      <c r="M13" s="20">
        <f aca="true" t="shared" si="1" ref="M13:M26">SUM(K13:L13)</f>
        <v>863</v>
      </c>
      <c r="N13" s="20">
        <f aca="true" t="shared" si="2" ref="N13:O26">SUM(H13,K13)</f>
        <v>481</v>
      </c>
      <c r="O13" s="20">
        <f t="shared" si="2"/>
        <v>514</v>
      </c>
      <c r="P13" s="152">
        <f aca="true" t="shared" si="3" ref="P13:P26">SUM(N13:O13)</f>
        <v>995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</row>
    <row r="14" spans="1:53" s="422" customFormat="1" ht="25.5">
      <c r="A14" s="314" t="s">
        <v>233</v>
      </c>
      <c r="B14" s="328" t="s">
        <v>20</v>
      </c>
      <c r="C14" s="315" t="s">
        <v>21</v>
      </c>
      <c r="D14" s="249"/>
      <c r="E14" s="316">
        <v>0</v>
      </c>
      <c r="F14" s="317">
        <v>0</v>
      </c>
      <c r="G14" s="20">
        <f aca="true" t="shared" si="4" ref="G14:G26">SUM(E14:F14)</f>
        <v>0</v>
      </c>
      <c r="H14" s="102">
        <v>0</v>
      </c>
      <c r="I14" s="102">
        <v>0</v>
      </c>
      <c r="J14" s="20">
        <f>SUM(H14:I14)</f>
        <v>0</v>
      </c>
      <c r="K14" s="102">
        <v>220</v>
      </c>
      <c r="L14" s="102">
        <v>478</v>
      </c>
      <c r="M14" s="20">
        <f t="shared" si="1"/>
        <v>698</v>
      </c>
      <c r="N14" s="20">
        <f t="shared" si="2"/>
        <v>220</v>
      </c>
      <c r="O14" s="20">
        <f t="shared" si="2"/>
        <v>478</v>
      </c>
      <c r="P14" s="152">
        <f t="shared" si="3"/>
        <v>698</v>
      </c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</row>
    <row r="15" spans="1:53" s="8" customFormat="1" ht="12.75">
      <c r="A15" s="314" t="s">
        <v>23</v>
      </c>
      <c r="B15" s="328" t="s">
        <v>20</v>
      </c>
      <c r="C15" s="315" t="s">
        <v>21</v>
      </c>
      <c r="D15" s="249"/>
      <c r="E15" s="316">
        <v>36</v>
      </c>
      <c r="F15" s="317">
        <v>39</v>
      </c>
      <c r="G15" s="20">
        <f t="shared" si="4"/>
        <v>75</v>
      </c>
      <c r="H15" s="102">
        <v>32</v>
      </c>
      <c r="I15" s="102">
        <v>43</v>
      </c>
      <c r="J15" s="20">
        <f t="shared" si="0"/>
        <v>75</v>
      </c>
      <c r="K15" s="102">
        <v>0</v>
      </c>
      <c r="L15" s="102">
        <v>0</v>
      </c>
      <c r="M15" s="20">
        <f t="shared" si="1"/>
        <v>0</v>
      </c>
      <c r="N15" s="20">
        <f t="shared" si="2"/>
        <v>32</v>
      </c>
      <c r="O15" s="20">
        <f t="shared" si="2"/>
        <v>43</v>
      </c>
      <c r="P15" s="152">
        <f t="shared" si="3"/>
        <v>75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</row>
    <row r="16" spans="1:53" s="8" customFormat="1" ht="12.75">
      <c r="A16" s="314" t="s">
        <v>24</v>
      </c>
      <c r="B16" s="328" t="s">
        <v>20</v>
      </c>
      <c r="C16" s="315" t="s">
        <v>21</v>
      </c>
      <c r="D16" s="249"/>
      <c r="E16" s="316">
        <v>32</v>
      </c>
      <c r="F16" s="317">
        <v>9</v>
      </c>
      <c r="G16" s="20">
        <f t="shared" si="4"/>
        <v>41</v>
      </c>
      <c r="H16" s="102">
        <v>43</v>
      </c>
      <c r="I16" s="102">
        <v>5</v>
      </c>
      <c r="J16" s="20">
        <f t="shared" si="0"/>
        <v>48</v>
      </c>
      <c r="K16" s="102">
        <v>313</v>
      </c>
      <c r="L16" s="102">
        <v>90</v>
      </c>
      <c r="M16" s="20">
        <f t="shared" si="1"/>
        <v>403</v>
      </c>
      <c r="N16" s="20">
        <f t="shared" si="2"/>
        <v>356</v>
      </c>
      <c r="O16" s="20">
        <f t="shared" si="2"/>
        <v>95</v>
      </c>
      <c r="P16" s="152">
        <f t="shared" si="3"/>
        <v>451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</row>
    <row r="17" spans="1:53" s="8" customFormat="1" ht="12.75">
      <c r="A17" s="314" t="s">
        <v>25</v>
      </c>
      <c r="B17" s="274" t="s">
        <v>197</v>
      </c>
      <c r="C17" s="315" t="s">
        <v>21</v>
      </c>
      <c r="D17" s="249"/>
      <c r="E17" s="316">
        <v>6</v>
      </c>
      <c r="F17" s="317">
        <v>15</v>
      </c>
      <c r="G17" s="20">
        <f t="shared" si="4"/>
        <v>21</v>
      </c>
      <c r="H17" s="102">
        <v>8</v>
      </c>
      <c r="I17" s="102">
        <v>18</v>
      </c>
      <c r="J17" s="20">
        <f t="shared" si="0"/>
        <v>26</v>
      </c>
      <c r="K17" s="102">
        <v>95</v>
      </c>
      <c r="L17" s="102">
        <v>152</v>
      </c>
      <c r="M17" s="20">
        <f t="shared" si="1"/>
        <v>247</v>
      </c>
      <c r="N17" s="20">
        <f t="shared" si="2"/>
        <v>103</v>
      </c>
      <c r="O17" s="20">
        <f t="shared" si="2"/>
        <v>170</v>
      </c>
      <c r="P17" s="152">
        <f t="shared" si="3"/>
        <v>273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</row>
    <row r="18" spans="1:16" ht="12.75">
      <c r="A18" s="314" t="s">
        <v>26</v>
      </c>
      <c r="B18" s="274" t="s">
        <v>197</v>
      </c>
      <c r="C18" s="315" t="s">
        <v>21</v>
      </c>
      <c r="D18" s="249"/>
      <c r="E18" s="316">
        <v>0</v>
      </c>
      <c r="F18" s="317">
        <v>0</v>
      </c>
      <c r="G18" s="20">
        <f t="shared" si="4"/>
        <v>0</v>
      </c>
      <c r="H18" s="102">
        <v>0</v>
      </c>
      <c r="I18" s="102">
        <v>0</v>
      </c>
      <c r="J18" s="20">
        <f t="shared" si="0"/>
        <v>0</v>
      </c>
      <c r="K18" s="102">
        <v>0</v>
      </c>
      <c r="L18" s="102">
        <v>0</v>
      </c>
      <c r="M18" s="20">
        <f t="shared" si="1"/>
        <v>0</v>
      </c>
      <c r="N18" s="20">
        <f t="shared" si="2"/>
        <v>0</v>
      </c>
      <c r="O18" s="20">
        <f t="shared" si="2"/>
        <v>0</v>
      </c>
      <c r="P18" s="152">
        <f t="shared" si="3"/>
        <v>0</v>
      </c>
    </row>
    <row r="19" spans="1:53" s="8" customFormat="1" ht="12.75">
      <c r="A19" s="314" t="s">
        <v>28</v>
      </c>
      <c r="B19" s="274" t="s">
        <v>27</v>
      </c>
      <c r="C19" s="315" t="s">
        <v>21</v>
      </c>
      <c r="D19" s="249"/>
      <c r="E19" s="316">
        <v>272</v>
      </c>
      <c r="F19" s="317">
        <v>55</v>
      </c>
      <c r="G19" s="20">
        <f t="shared" si="4"/>
        <v>327</v>
      </c>
      <c r="H19" s="102">
        <v>172</v>
      </c>
      <c r="I19" s="102">
        <v>37</v>
      </c>
      <c r="J19" s="20">
        <f t="shared" si="0"/>
        <v>209</v>
      </c>
      <c r="K19" s="102">
        <v>1045</v>
      </c>
      <c r="L19" s="102">
        <v>258</v>
      </c>
      <c r="M19" s="20">
        <f t="shared" si="1"/>
        <v>1303</v>
      </c>
      <c r="N19" s="20">
        <f t="shared" si="2"/>
        <v>1217</v>
      </c>
      <c r="O19" s="20">
        <f t="shared" si="2"/>
        <v>295</v>
      </c>
      <c r="P19" s="152">
        <f t="shared" si="3"/>
        <v>1512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s="8" customFormat="1" ht="12.75">
      <c r="A20" s="314" t="s">
        <v>29</v>
      </c>
      <c r="B20" s="274" t="s">
        <v>219</v>
      </c>
      <c r="C20" s="315" t="s">
        <v>21</v>
      </c>
      <c r="D20" s="249"/>
      <c r="E20" s="316">
        <v>0</v>
      </c>
      <c r="F20" s="317">
        <v>0</v>
      </c>
      <c r="G20" s="20">
        <f t="shared" si="4"/>
        <v>0</v>
      </c>
      <c r="H20" s="102">
        <v>0</v>
      </c>
      <c r="I20" s="102">
        <v>0</v>
      </c>
      <c r="J20" s="20">
        <f t="shared" si="0"/>
        <v>0</v>
      </c>
      <c r="K20" s="102">
        <v>25</v>
      </c>
      <c r="L20" s="102">
        <v>10</v>
      </c>
      <c r="M20" s="20">
        <f t="shared" si="1"/>
        <v>35</v>
      </c>
      <c r="N20" s="20">
        <f t="shared" si="2"/>
        <v>25</v>
      </c>
      <c r="O20" s="20">
        <f t="shared" si="2"/>
        <v>10</v>
      </c>
      <c r="P20" s="152">
        <f t="shared" si="3"/>
        <v>35</v>
      </c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s="8" customFormat="1" ht="12.75">
      <c r="A21" s="314" t="s">
        <v>205</v>
      </c>
      <c r="B21" s="274" t="s">
        <v>219</v>
      </c>
      <c r="C21" s="315" t="s">
        <v>21</v>
      </c>
      <c r="D21" s="249"/>
      <c r="E21" s="316">
        <v>0</v>
      </c>
      <c r="F21" s="317">
        <v>0</v>
      </c>
      <c r="G21" s="20">
        <f t="shared" si="4"/>
        <v>0</v>
      </c>
      <c r="H21" s="102">
        <v>0</v>
      </c>
      <c r="I21" s="102">
        <v>0</v>
      </c>
      <c r="J21" s="20">
        <f t="shared" si="0"/>
        <v>0</v>
      </c>
      <c r="K21" s="102">
        <v>19</v>
      </c>
      <c r="L21" s="102">
        <v>7</v>
      </c>
      <c r="M21" s="20">
        <f t="shared" si="1"/>
        <v>26</v>
      </c>
      <c r="N21" s="20">
        <f t="shared" si="2"/>
        <v>19</v>
      </c>
      <c r="O21" s="20">
        <f t="shared" si="2"/>
        <v>7</v>
      </c>
      <c r="P21" s="152">
        <f t="shared" si="3"/>
        <v>26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s="8" customFormat="1" ht="12.75">
      <c r="A22" s="314" t="s">
        <v>31</v>
      </c>
      <c r="B22" s="274" t="s">
        <v>219</v>
      </c>
      <c r="C22" s="315" t="s">
        <v>21</v>
      </c>
      <c r="D22" s="249"/>
      <c r="E22" s="316">
        <v>0</v>
      </c>
      <c r="F22" s="317">
        <v>0</v>
      </c>
      <c r="G22" s="20">
        <f t="shared" si="4"/>
        <v>0</v>
      </c>
      <c r="H22" s="102">
        <v>0</v>
      </c>
      <c r="I22" s="102">
        <v>0</v>
      </c>
      <c r="J22" s="20">
        <f t="shared" si="0"/>
        <v>0</v>
      </c>
      <c r="K22" s="102">
        <v>19</v>
      </c>
      <c r="L22" s="102">
        <v>16</v>
      </c>
      <c r="M22" s="20">
        <f t="shared" si="1"/>
        <v>35</v>
      </c>
      <c r="N22" s="20">
        <f t="shared" si="2"/>
        <v>19</v>
      </c>
      <c r="O22" s="20">
        <f t="shared" si="2"/>
        <v>16</v>
      </c>
      <c r="P22" s="152">
        <f t="shared" si="3"/>
        <v>35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s="8" customFormat="1" ht="12.75">
      <c r="A23" s="314" t="s">
        <v>206</v>
      </c>
      <c r="B23" s="274" t="s">
        <v>218</v>
      </c>
      <c r="C23" s="315" t="s">
        <v>21</v>
      </c>
      <c r="D23" s="250"/>
      <c r="E23" s="316">
        <v>0</v>
      </c>
      <c r="F23" s="318">
        <v>0</v>
      </c>
      <c r="G23" s="20">
        <f t="shared" si="4"/>
        <v>0</v>
      </c>
      <c r="H23" s="65">
        <v>0</v>
      </c>
      <c r="I23" s="65">
        <v>0</v>
      </c>
      <c r="J23" s="20">
        <f t="shared" si="0"/>
        <v>0</v>
      </c>
      <c r="K23" s="65">
        <v>12</v>
      </c>
      <c r="L23" s="65">
        <v>10</v>
      </c>
      <c r="M23" s="20">
        <f t="shared" si="1"/>
        <v>22</v>
      </c>
      <c r="N23" s="20">
        <f t="shared" si="2"/>
        <v>12</v>
      </c>
      <c r="O23" s="20">
        <f t="shared" si="2"/>
        <v>10</v>
      </c>
      <c r="P23" s="152">
        <f t="shared" si="3"/>
        <v>22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</row>
    <row r="24" spans="1:53" s="325" customFormat="1" ht="13.5" customHeight="1">
      <c r="A24" s="319" t="s">
        <v>164</v>
      </c>
      <c r="B24" s="326" t="s">
        <v>185</v>
      </c>
      <c r="C24" s="315" t="s">
        <v>21</v>
      </c>
      <c r="D24" s="250"/>
      <c r="E24" s="316">
        <v>13</v>
      </c>
      <c r="F24" s="318">
        <v>18</v>
      </c>
      <c r="G24" s="20">
        <f t="shared" si="4"/>
        <v>31</v>
      </c>
      <c r="H24" s="65">
        <v>13</v>
      </c>
      <c r="I24" s="65">
        <v>18</v>
      </c>
      <c r="J24" s="20">
        <f t="shared" si="0"/>
        <v>31</v>
      </c>
      <c r="K24" s="65">
        <v>16</v>
      </c>
      <c r="L24" s="65">
        <v>23</v>
      </c>
      <c r="M24" s="20">
        <f t="shared" si="1"/>
        <v>39</v>
      </c>
      <c r="N24" s="20">
        <f t="shared" si="2"/>
        <v>29</v>
      </c>
      <c r="O24" s="20">
        <f t="shared" si="2"/>
        <v>41</v>
      </c>
      <c r="P24" s="152">
        <f t="shared" si="3"/>
        <v>70</v>
      </c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</row>
    <row r="25" spans="1:53" s="8" customFormat="1" ht="15.75" customHeight="1">
      <c r="A25" s="319" t="s">
        <v>32</v>
      </c>
      <c r="B25" s="326" t="s">
        <v>33</v>
      </c>
      <c r="C25" s="315" t="s">
        <v>21</v>
      </c>
      <c r="D25" s="250"/>
      <c r="E25" s="316">
        <v>111</v>
      </c>
      <c r="F25" s="318">
        <v>47</v>
      </c>
      <c r="G25" s="20">
        <f t="shared" si="4"/>
        <v>158</v>
      </c>
      <c r="H25" s="65">
        <v>88</v>
      </c>
      <c r="I25" s="65">
        <v>54</v>
      </c>
      <c r="J25" s="20">
        <f t="shared" si="0"/>
        <v>142</v>
      </c>
      <c r="K25" s="65">
        <v>229</v>
      </c>
      <c r="L25" s="65">
        <v>173</v>
      </c>
      <c r="M25" s="20">
        <f t="shared" si="1"/>
        <v>402</v>
      </c>
      <c r="N25" s="20">
        <f t="shared" si="2"/>
        <v>317</v>
      </c>
      <c r="O25" s="20">
        <f t="shared" si="2"/>
        <v>227</v>
      </c>
      <c r="P25" s="152">
        <f t="shared" si="3"/>
        <v>544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</row>
    <row r="26" spans="1:53" s="8" customFormat="1" ht="13.5" thickBot="1">
      <c r="A26" s="320" t="s">
        <v>186</v>
      </c>
      <c r="B26" s="326" t="s">
        <v>179</v>
      </c>
      <c r="C26" s="321" t="s">
        <v>21</v>
      </c>
      <c r="D26" s="250"/>
      <c r="E26" s="319">
        <v>0</v>
      </c>
      <c r="F26" s="322">
        <v>0</v>
      </c>
      <c r="G26" s="20">
        <f t="shared" si="4"/>
        <v>0</v>
      </c>
      <c r="H26" s="322">
        <v>0</v>
      </c>
      <c r="I26" s="322">
        <v>0</v>
      </c>
      <c r="J26" s="20">
        <f t="shared" si="0"/>
        <v>0</v>
      </c>
      <c r="K26" s="322">
        <v>267</v>
      </c>
      <c r="L26" s="322">
        <v>182</v>
      </c>
      <c r="M26" s="20">
        <f t="shared" si="1"/>
        <v>449</v>
      </c>
      <c r="N26" s="20">
        <f t="shared" si="2"/>
        <v>267</v>
      </c>
      <c r="O26" s="20">
        <f t="shared" si="2"/>
        <v>182</v>
      </c>
      <c r="P26" s="152">
        <f t="shared" si="3"/>
        <v>449</v>
      </c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</row>
    <row r="27" spans="1:16" ht="13.5" thickBot="1">
      <c r="A27" s="571" t="s">
        <v>34</v>
      </c>
      <c r="B27" s="571"/>
      <c r="C27" s="571"/>
      <c r="D27" s="323"/>
      <c r="E27" s="179">
        <f aca="true" t="shared" si="5" ref="E27:P27">SUM(E12:E26)</f>
        <v>682</v>
      </c>
      <c r="F27" s="179">
        <f t="shared" si="5"/>
        <v>368</v>
      </c>
      <c r="G27" s="179">
        <f t="shared" si="5"/>
        <v>1050</v>
      </c>
      <c r="H27" s="179">
        <f t="shared" si="5"/>
        <v>494</v>
      </c>
      <c r="I27" s="179">
        <f t="shared" si="5"/>
        <v>294</v>
      </c>
      <c r="J27" s="179">
        <f t="shared" si="5"/>
        <v>788</v>
      </c>
      <c r="K27" s="179">
        <f t="shared" si="5"/>
        <v>3163</v>
      </c>
      <c r="L27" s="179">
        <f t="shared" si="5"/>
        <v>2384</v>
      </c>
      <c r="M27" s="179">
        <f t="shared" si="5"/>
        <v>5547</v>
      </c>
      <c r="N27" s="179">
        <f t="shared" si="5"/>
        <v>3657</v>
      </c>
      <c r="O27" s="179">
        <f t="shared" si="5"/>
        <v>2678</v>
      </c>
      <c r="P27" s="179">
        <f t="shared" si="5"/>
        <v>6335</v>
      </c>
    </row>
    <row r="28" spans="1:16" ht="12.75">
      <c r="A28" s="76"/>
      <c r="B28" s="76"/>
      <c r="C28" s="76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1:53" s="332" customFormat="1" ht="13.5" thickBot="1">
      <c r="A29" s="74"/>
      <c r="B29" s="74"/>
      <c r="C29" s="74"/>
      <c r="D29" s="74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69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</row>
    <row r="30" spans="1:16" ht="13.5" thickBot="1">
      <c r="A30" s="586" t="s">
        <v>50</v>
      </c>
      <c r="B30" s="586"/>
      <c r="C30" s="586"/>
      <c r="D30" s="586"/>
      <c r="E30" s="586"/>
      <c r="F30" s="586"/>
      <c r="G30" s="586"/>
      <c r="H30" s="602" t="s">
        <v>6</v>
      </c>
      <c r="I30" s="602"/>
      <c r="J30" s="602"/>
      <c r="K30" s="602"/>
      <c r="L30" s="602"/>
      <c r="M30" s="602"/>
      <c r="N30" s="602"/>
      <c r="O30" s="602"/>
      <c r="P30" s="602"/>
    </row>
    <row r="31" spans="1:16" ht="13.5" thickBot="1">
      <c r="A31" s="176" t="s">
        <v>7</v>
      </c>
      <c r="B31" s="175" t="s">
        <v>51</v>
      </c>
      <c r="C31" s="176" t="s">
        <v>9</v>
      </c>
      <c r="D31" s="309"/>
      <c r="E31" s="588" t="s">
        <v>10</v>
      </c>
      <c r="F31" s="588"/>
      <c r="G31" s="588"/>
      <c r="H31" s="594" t="s">
        <v>11</v>
      </c>
      <c r="I31" s="588"/>
      <c r="J31" s="588"/>
      <c r="K31" s="588" t="s">
        <v>12</v>
      </c>
      <c r="L31" s="588"/>
      <c r="M31" s="588"/>
      <c r="N31" s="588" t="s">
        <v>13</v>
      </c>
      <c r="O31" s="588"/>
      <c r="P31" s="588"/>
    </row>
    <row r="32" spans="1:16" ht="13.5" thickBot="1">
      <c r="A32" s="176" t="s">
        <v>14</v>
      </c>
      <c r="B32" s="310"/>
      <c r="C32" s="310"/>
      <c r="D32" s="309"/>
      <c r="E32" s="311" t="s">
        <v>15</v>
      </c>
      <c r="F32" s="311" t="s">
        <v>16</v>
      </c>
      <c r="G32" s="311" t="s">
        <v>17</v>
      </c>
      <c r="H32" s="311" t="s">
        <v>15</v>
      </c>
      <c r="I32" s="311" t="s">
        <v>16</v>
      </c>
      <c r="J32" s="311" t="s">
        <v>17</v>
      </c>
      <c r="K32" s="311" t="s">
        <v>15</v>
      </c>
      <c r="L32" s="311" t="s">
        <v>16</v>
      </c>
      <c r="M32" s="311" t="s">
        <v>17</v>
      </c>
      <c r="N32" s="311" t="s">
        <v>15</v>
      </c>
      <c r="O32" s="311" t="s">
        <v>16</v>
      </c>
      <c r="P32" s="311" t="s">
        <v>17</v>
      </c>
    </row>
    <row r="33" spans="1:16" ht="12.75">
      <c r="A33" s="362" t="s">
        <v>162</v>
      </c>
      <c r="B33" s="363" t="s">
        <v>53</v>
      </c>
      <c r="C33" s="364" t="s">
        <v>21</v>
      </c>
      <c r="D33" s="365"/>
      <c r="E33" s="366">
        <v>7</v>
      </c>
      <c r="F33" s="367">
        <v>24</v>
      </c>
      <c r="G33" s="282">
        <f>SUM(E33:F33)</f>
        <v>31</v>
      </c>
      <c r="H33" s="367">
        <v>9</v>
      </c>
      <c r="I33" s="367">
        <v>29</v>
      </c>
      <c r="J33" s="282">
        <f>SUM(H33:I33)</f>
        <v>38</v>
      </c>
      <c r="K33" s="367">
        <v>51</v>
      </c>
      <c r="L33" s="367">
        <v>108</v>
      </c>
      <c r="M33" s="282">
        <f>SUM(K33:L33)</f>
        <v>159</v>
      </c>
      <c r="N33" s="282">
        <f aca="true" t="shared" si="6" ref="N33:O36">SUM(H33,K33)</f>
        <v>60</v>
      </c>
      <c r="O33" s="282">
        <f t="shared" si="6"/>
        <v>137</v>
      </c>
      <c r="P33" s="283">
        <f>SUM(N33:O33)</f>
        <v>197</v>
      </c>
    </row>
    <row r="34" spans="1:16" ht="25.5">
      <c r="A34" s="33" t="s">
        <v>183</v>
      </c>
      <c r="B34" s="34" t="s">
        <v>182</v>
      </c>
      <c r="C34" s="368" t="s">
        <v>21</v>
      </c>
      <c r="D34" s="218"/>
      <c r="E34" s="220">
        <v>0</v>
      </c>
      <c r="F34" s="35">
        <v>0</v>
      </c>
      <c r="G34" s="111">
        <f>SUM(E34:F34)</f>
        <v>0</v>
      </c>
      <c r="H34" s="35">
        <v>0</v>
      </c>
      <c r="I34" s="35">
        <v>0</v>
      </c>
      <c r="J34" s="111">
        <f>SUM(H34:I34)</f>
        <v>0</v>
      </c>
      <c r="K34" s="35">
        <v>404</v>
      </c>
      <c r="L34" s="35">
        <v>354</v>
      </c>
      <c r="M34" s="111">
        <f>SUM(K34:L34)</f>
        <v>758</v>
      </c>
      <c r="N34" s="35">
        <f t="shared" si="6"/>
        <v>404</v>
      </c>
      <c r="O34" s="35">
        <f t="shared" si="6"/>
        <v>354</v>
      </c>
      <c r="P34" s="112">
        <f>SUM(N34:O34)</f>
        <v>758</v>
      </c>
    </row>
    <row r="35" spans="1:53" s="8" customFormat="1" ht="12.75">
      <c r="A35" s="33" t="s">
        <v>52</v>
      </c>
      <c r="B35" s="34" t="s">
        <v>53</v>
      </c>
      <c r="C35" s="368" t="s">
        <v>21</v>
      </c>
      <c r="D35" s="218"/>
      <c r="E35" s="220">
        <v>307</v>
      </c>
      <c r="F35" s="35">
        <v>354</v>
      </c>
      <c r="G35" s="111">
        <f>SUM(E35:F35)</f>
        <v>661</v>
      </c>
      <c r="H35" s="369">
        <v>76</v>
      </c>
      <c r="I35" s="369">
        <v>59</v>
      </c>
      <c r="J35" s="111">
        <f>SUM(H35:I35)</f>
        <v>135</v>
      </c>
      <c r="K35" s="369">
        <v>368</v>
      </c>
      <c r="L35" s="369">
        <v>353</v>
      </c>
      <c r="M35" s="111">
        <f>SUM(K35:L35)</f>
        <v>721</v>
      </c>
      <c r="N35" s="35">
        <f t="shared" si="6"/>
        <v>444</v>
      </c>
      <c r="O35" s="35">
        <f t="shared" si="6"/>
        <v>412</v>
      </c>
      <c r="P35" s="112">
        <f>SUM(N35:O35)</f>
        <v>856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</row>
    <row r="36" spans="1:53" s="8" customFormat="1" ht="25.5">
      <c r="A36" s="374" t="s">
        <v>181</v>
      </c>
      <c r="B36" s="34" t="s">
        <v>180</v>
      </c>
      <c r="C36" s="368" t="s">
        <v>21</v>
      </c>
      <c r="D36" s="218"/>
      <c r="E36" s="220">
        <v>0</v>
      </c>
      <c r="F36" s="35">
        <v>0</v>
      </c>
      <c r="G36" s="111">
        <f>SUM(E36:F36)</f>
        <v>0</v>
      </c>
      <c r="H36" s="35">
        <v>0</v>
      </c>
      <c r="I36" s="35">
        <v>0</v>
      </c>
      <c r="J36" s="111">
        <f>SUM(H36:I36)</f>
        <v>0</v>
      </c>
      <c r="K36" s="35">
        <v>174</v>
      </c>
      <c r="L36" s="35">
        <v>68</v>
      </c>
      <c r="M36" s="111">
        <f>SUM(K36:L36)</f>
        <v>242</v>
      </c>
      <c r="N36" s="35">
        <f t="shared" si="6"/>
        <v>174</v>
      </c>
      <c r="O36" s="35">
        <f t="shared" si="6"/>
        <v>68</v>
      </c>
      <c r="P36" s="112">
        <f>SUM(N36:O36)</f>
        <v>242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</row>
    <row r="37" spans="1:53" s="513" customFormat="1" ht="27" customHeight="1" thickBot="1">
      <c r="A37" s="503" t="s">
        <v>54</v>
      </c>
      <c r="B37" s="504" t="s">
        <v>55</v>
      </c>
      <c r="C37" s="505" t="s">
        <v>21</v>
      </c>
      <c r="D37" s="506"/>
      <c r="E37" s="507">
        <v>73</v>
      </c>
      <c r="F37" s="508">
        <v>35</v>
      </c>
      <c r="G37" s="509">
        <f>SUM(E37:F37)</f>
        <v>108</v>
      </c>
      <c r="H37" s="510">
        <v>57</v>
      </c>
      <c r="I37" s="508">
        <v>43</v>
      </c>
      <c r="J37" s="509">
        <f>SUM(H37:I37)</f>
        <v>100</v>
      </c>
      <c r="K37" s="510">
        <v>259</v>
      </c>
      <c r="L37" s="508">
        <v>117</v>
      </c>
      <c r="M37" s="509">
        <f>SUM(K37:L37)</f>
        <v>376</v>
      </c>
      <c r="N37" s="510">
        <f>SUM(H37,K37)</f>
        <v>316</v>
      </c>
      <c r="O37" s="508">
        <f>I37+L37</f>
        <v>160</v>
      </c>
      <c r="P37" s="511">
        <f>SUM(N37:O37)</f>
        <v>476</v>
      </c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512"/>
      <c r="AJ37" s="512"/>
      <c r="AK37" s="512"/>
      <c r="AL37" s="512"/>
      <c r="AM37" s="512"/>
      <c r="AN37" s="512"/>
      <c r="AO37" s="512"/>
      <c r="AP37" s="512"/>
      <c r="AQ37" s="512"/>
      <c r="AR37" s="512"/>
      <c r="AS37" s="512"/>
      <c r="AT37" s="512"/>
      <c r="AU37" s="512"/>
      <c r="AV37" s="512"/>
      <c r="AW37" s="512"/>
      <c r="AX37" s="512"/>
      <c r="AY37" s="512"/>
      <c r="AZ37" s="512"/>
      <c r="BA37" s="512"/>
    </row>
    <row r="38" spans="1:16" ht="13.5" thickBot="1">
      <c r="A38" s="571" t="s">
        <v>34</v>
      </c>
      <c r="B38" s="571"/>
      <c r="C38" s="571"/>
      <c r="D38" s="572"/>
      <c r="E38" s="370">
        <f aca="true" t="shared" si="7" ref="E38:P38">SUM(E33:E37)</f>
        <v>387</v>
      </c>
      <c r="F38" s="370">
        <f t="shared" si="7"/>
        <v>413</v>
      </c>
      <c r="G38" s="370">
        <f t="shared" si="7"/>
        <v>800</v>
      </c>
      <c r="H38" s="370">
        <f t="shared" si="7"/>
        <v>142</v>
      </c>
      <c r="I38" s="370">
        <f t="shared" si="7"/>
        <v>131</v>
      </c>
      <c r="J38" s="370">
        <f t="shared" si="7"/>
        <v>273</v>
      </c>
      <c r="K38" s="370">
        <f t="shared" si="7"/>
        <v>1256</v>
      </c>
      <c r="L38" s="370">
        <f t="shared" si="7"/>
        <v>1000</v>
      </c>
      <c r="M38" s="370">
        <f t="shared" si="7"/>
        <v>2256</v>
      </c>
      <c r="N38" s="370">
        <f t="shared" si="7"/>
        <v>1398</v>
      </c>
      <c r="O38" s="370">
        <f t="shared" si="7"/>
        <v>1131</v>
      </c>
      <c r="P38" s="370">
        <f t="shared" si="7"/>
        <v>2529</v>
      </c>
    </row>
    <row r="39" spans="1:16" ht="12.75">
      <c r="A39" s="74"/>
      <c r="B39" s="74"/>
      <c r="C39" s="74"/>
      <c r="D39" s="74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</row>
    <row r="40" ht="15.75" thickBot="1"/>
    <row r="41" spans="1:16" ht="13.5" thickBot="1">
      <c r="A41" s="586" t="s">
        <v>68</v>
      </c>
      <c r="B41" s="586"/>
      <c r="C41" s="586"/>
      <c r="D41" s="586"/>
      <c r="E41" s="586"/>
      <c r="F41" s="586"/>
      <c r="G41" s="586"/>
      <c r="H41" s="602" t="s">
        <v>6</v>
      </c>
      <c r="I41" s="602"/>
      <c r="J41" s="602"/>
      <c r="K41" s="602"/>
      <c r="L41" s="602"/>
      <c r="M41" s="602"/>
      <c r="N41" s="602"/>
      <c r="O41" s="602"/>
      <c r="P41" s="602"/>
    </row>
    <row r="42" spans="1:16" ht="13.5" thickBot="1">
      <c r="A42" s="176" t="s">
        <v>7</v>
      </c>
      <c r="B42" s="175" t="s">
        <v>51</v>
      </c>
      <c r="C42" s="176" t="s">
        <v>9</v>
      </c>
      <c r="D42" s="309"/>
      <c r="E42" s="588" t="s">
        <v>10</v>
      </c>
      <c r="F42" s="588"/>
      <c r="G42" s="588"/>
      <c r="H42" s="594" t="s">
        <v>11</v>
      </c>
      <c r="I42" s="588"/>
      <c r="J42" s="588"/>
      <c r="K42" s="588" t="s">
        <v>12</v>
      </c>
      <c r="L42" s="588"/>
      <c r="M42" s="588"/>
      <c r="N42" s="588" t="s">
        <v>13</v>
      </c>
      <c r="O42" s="588"/>
      <c r="P42" s="588"/>
    </row>
    <row r="43" spans="1:16" ht="13.5" thickBot="1">
      <c r="A43" s="176" t="s">
        <v>14</v>
      </c>
      <c r="B43" s="310"/>
      <c r="C43" s="310"/>
      <c r="D43" s="309"/>
      <c r="E43" s="311" t="s">
        <v>15</v>
      </c>
      <c r="F43" s="311" t="s">
        <v>16</v>
      </c>
      <c r="G43" s="311" t="s">
        <v>17</v>
      </c>
      <c r="H43" s="311" t="s">
        <v>15</v>
      </c>
      <c r="I43" s="311" t="s">
        <v>16</v>
      </c>
      <c r="J43" s="311" t="s">
        <v>17</v>
      </c>
      <c r="K43" s="311" t="s">
        <v>15</v>
      </c>
      <c r="L43" s="311" t="s">
        <v>16</v>
      </c>
      <c r="M43" s="311" t="s">
        <v>17</v>
      </c>
      <c r="N43" s="311" t="s">
        <v>15</v>
      </c>
      <c r="O43" s="311" t="s">
        <v>16</v>
      </c>
      <c r="P43" s="311" t="s">
        <v>17</v>
      </c>
    </row>
    <row r="44" spans="1:16" ht="12.75">
      <c r="A44" s="13" t="s">
        <v>25</v>
      </c>
      <c r="B44" s="122" t="s">
        <v>69</v>
      </c>
      <c r="C44" s="123" t="s">
        <v>70</v>
      </c>
      <c r="D44" s="222"/>
      <c r="E44" s="223">
        <v>3</v>
      </c>
      <c r="F44" s="124">
        <v>7</v>
      </c>
      <c r="G44" s="426">
        <f aca="true" t="shared" si="8" ref="G44:G53">SUM(E44:F44)</f>
        <v>10</v>
      </c>
      <c r="H44" s="124">
        <v>6</v>
      </c>
      <c r="I44" s="124">
        <v>10</v>
      </c>
      <c r="J44" s="426">
        <f>SUM(H44:I44)</f>
        <v>16</v>
      </c>
      <c r="K44" s="124">
        <v>61</v>
      </c>
      <c r="L44" s="124">
        <v>92</v>
      </c>
      <c r="M44" s="124">
        <f aca="true" t="shared" si="9" ref="M44:M53">SUM(K44:L44)</f>
        <v>153</v>
      </c>
      <c r="N44" s="426">
        <f>SUM(H44,K44)</f>
        <v>67</v>
      </c>
      <c r="O44" s="426">
        <f>SUM(I44,L44)</f>
        <v>102</v>
      </c>
      <c r="P44" s="429">
        <f>SUM(N44:O44)</f>
        <v>169</v>
      </c>
    </row>
    <row r="45" spans="1:53" s="8" customFormat="1" ht="25.5">
      <c r="A45" s="14" t="s">
        <v>71</v>
      </c>
      <c r="B45" s="43" t="s">
        <v>171</v>
      </c>
      <c r="C45" s="9" t="s">
        <v>70</v>
      </c>
      <c r="D45" s="52"/>
      <c r="E45" s="225">
        <v>0</v>
      </c>
      <c r="F45" s="48">
        <v>0</v>
      </c>
      <c r="G45" s="48">
        <f t="shared" si="8"/>
        <v>0</v>
      </c>
      <c r="H45" s="48">
        <v>0</v>
      </c>
      <c r="I45" s="48">
        <v>0</v>
      </c>
      <c r="J45" s="48">
        <f aca="true" t="shared" si="10" ref="J45:J53">SUM(H45:I45)</f>
        <v>0</v>
      </c>
      <c r="K45" s="48">
        <v>17</v>
      </c>
      <c r="L45" s="48">
        <v>21</v>
      </c>
      <c r="M45" s="45">
        <f t="shared" si="9"/>
        <v>38</v>
      </c>
      <c r="N45" s="48">
        <f aca="true" t="shared" si="11" ref="N45:O53">SUM(H45,K45)</f>
        <v>17</v>
      </c>
      <c r="O45" s="48">
        <f t="shared" si="11"/>
        <v>21</v>
      </c>
      <c r="P45" s="49">
        <f aca="true" t="shared" si="12" ref="P45:P53">SUM(N45:O45)</f>
        <v>38</v>
      </c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</row>
    <row r="46" spans="1:53" s="8" customFormat="1" ht="12.75">
      <c r="A46" s="14" t="s">
        <v>72</v>
      </c>
      <c r="B46" s="39" t="s">
        <v>73</v>
      </c>
      <c r="C46" s="10" t="s">
        <v>70</v>
      </c>
      <c r="D46" s="52"/>
      <c r="E46" s="225">
        <v>0</v>
      </c>
      <c r="F46" s="48">
        <v>0</v>
      </c>
      <c r="G46" s="48">
        <f t="shared" si="8"/>
        <v>0</v>
      </c>
      <c r="H46" s="48">
        <v>84</v>
      </c>
      <c r="I46" s="48">
        <v>73</v>
      </c>
      <c r="J46" s="48">
        <f t="shared" si="10"/>
        <v>157</v>
      </c>
      <c r="K46" s="48">
        <v>482</v>
      </c>
      <c r="L46" s="48">
        <v>566</v>
      </c>
      <c r="M46" s="45">
        <f t="shared" si="9"/>
        <v>1048</v>
      </c>
      <c r="N46" s="48">
        <f t="shared" si="11"/>
        <v>566</v>
      </c>
      <c r="O46" s="48">
        <f t="shared" si="11"/>
        <v>639</v>
      </c>
      <c r="P46" s="49">
        <f t="shared" si="12"/>
        <v>1205</v>
      </c>
      <c r="Q46" s="430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</row>
    <row r="47" spans="1:53" s="8" customFormat="1" ht="25.5">
      <c r="A47" s="15" t="s">
        <v>234</v>
      </c>
      <c r="B47" s="21" t="s">
        <v>74</v>
      </c>
      <c r="C47" s="9" t="s">
        <v>70</v>
      </c>
      <c r="D47" s="12"/>
      <c r="E47" s="225">
        <v>0</v>
      </c>
      <c r="F47" s="48">
        <v>0</v>
      </c>
      <c r="G47" s="48">
        <f t="shared" si="8"/>
        <v>0</v>
      </c>
      <c r="H47" s="48">
        <v>0</v>
      </c>
      <c r="I47" s="48">
        <v>0</v>
      </c>
      <c r="J47" s="48">
        <f t="shared" si="10"/>
        <v>0</v>
      </c>
      <c r="K47" s="48">
        <v>0</v>
      </c>
      <c r="L47" s="48">
        <v>1</v>
      </c>
      <c r="M47" s="45">
        <f t="shared" si="9"/>
        <v>1</v>
      </c>
      <c r="N47" s="48">
        <f t="shared" si="11"/>
        <v>0</v>
      </c>
      <c r="O47" s="48">
        <f t="shared" si="11"/>
        <v>1</v>
      </c>
      <c r="P47" s="49">
        <f t="shared" si="12"/>
        <v>1</v>
      </c>
      <c r="Q47" s="430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</row>
    <row r="48" spans="1:53" s="422" customFormat="1" ht="12.75">
      <c r="A48" s="15" t="s">
        <v>75</v>
      </c>
      <c r="B48" s="21" t="s">
        <v>74</v>
      </c>
      <c r="C48" s="9" t="s">
        <v>70</v>
      </c>
      <c r="D48" s="12"/>
      <c r="E48" s="225">
        <v>3</v>
      </c>
      <c r="F48" s="48">
        <v>2</v>
      </c>
      <c r="G48" s="48">
        <f t="shared" si="8"/>
        <v>5</v>
      </c>
      <c r="H48" s="48">
        <v>5</v>
      </c>
      <c r="I48" s="48">
        <v>2</v>
      </c>
      <c r="J48" s="48">
        <f t="shared" si="10"/>
        <v>7</v>
      </c>
      <c r="K48" s="48">
        <v>36</v>
      </c>
      <c r="L48" s="48">
        <v>19</v>
      </c>
      <c r="M48" s="45">
        <f t="shared" si="9"/>
        <v>55</v>
      </c>
      <c r="N48" s="48">
        <f t="shared" si="11"/>
        <v>41</v>
      </c>
      <c r="O48" s="48">
        <f t="shared" si="11"/>
        <v>21</v>
      </c>
      <c r="P48" s="49">
        <f t="shared" si="12"/>
        <v>62</v>
      </c>
      <c r="Q48" s="43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421"/>
      <c r="AK48" s="421"/>
      <c r="AL48" s="421"/>
      <c r="AM48" s="421"/>
      <c r="AN48" s="421"/>
      <c r="AO48" s="421"/>
      <c r="AP48" s="421"/>
      <c r="AQ48" s="421"/>
      <c r="AR48" s="421"/>
      <c r="AS48" s="421"/>
      <c r="AT48" s="421"/>
      <c r="AU48" s="421"/>
      <c r="AV48" s="421"/>
      <c r="AW48" s="421"/>
      <c r="AX48" s="421"/>
      <c r="AY48" s="421"/>
      <c r="AZ48" s="421"/>
      <c r="BA48" s="421"/>
    </row>
    <row r="49" spans="1:17" ht="12.75">
      <c r="A49" s="15" t="s">
        <v>190</v>
      </c>
      <c r="B49" s="21" t="s">
        <v>74</v>
      </c>
      <c r="C49" s="9" t="s">
        <v>70</v>
      </c>
      <c r="D49" s="12"/>
      <c r="E49" s="225">
        <v>0</v>
      </c>
      <c r="F49" s="48">
        <v>0</v>
      </c>
      <c r="G49" s="48">
        <f t="shared" si="8"/>
        <v>0</v>
      </c>
      <c r="H49" s="48">
        <v>0</v>
      </c>
      <c r="I49" s="48">
        <v>0</v>
      </c>
      <c r="J49" s="48">
        <f t="shared" si="10"/>
        <v>0</v>
      </c>
      <c r="K49" s="48">
        <v>1</v>
      </c>
      <c r="L49" s="48">
        <v>0</v>
      </c>
      <c r="M49" s="45">
        <f t="shared" si="9"/>
        <v>1</v>
      </c>
      <c r="N49" s="48">
        <f t="shared" si="11"/>
        <v>1</v>
      </c>
      <c r="O49" s="48">
        <f t="shared" si="11"/>
        <v>0</v>
      </c>
      <c r="P49" s="49">
        <f t="shared" si="12"/>
        <v>1</v>
      </c>
      <c r="Q49" s="428"/>
    </row>
    <row r="50" spans="1:17" ht="12.75">
      <c r="A50" s="14" t="s">
        <v>76</v>
      </c>
      <c r="B50" s="39" t="s">
        <v>74</v>
      </c>
      <c r="C50" s="10" t="s">
        <v>70</v>
      </c>
      <c r="D50" s="12"/>
      <c r="E50" s="225">
        <v>13</v>
      </c>
      <c r="F50" s="48">
        <v>7</v>
      </c>
      <c r="G50" s="48">
        <f t="shared" si="8"/>
        <v>20</v>
      </c>
      <c r="H50" s="48">
        <v>14</v>
      </c>
      <c r="I50" s="48">
        <v>8</v>
      </c>
      <c r="J50" s="48">
        <f t="shared" si="10"/>
        <v>22</v>
      </c>
      <c r="K50" s="48">
        <v>150</v>
      </c>
      <c r="L50" s="48">
        <v>137</v>
      </c>
      <c r="M50" s="45">
        <f t="shared" si="9"/>
        <v>287</v>
      </c>
      <c r="N50" s="48">
        <f t="shared" si="11"/>
        <v>164</v>
      </c>
      <c r="O50" s="48">
        <f t="shared" si="11"/>
        <v>145</v>
      </c>
      <c r="P50" s="49">
        <f t="shared" si="12"/>
        <v>309</v>
      </c>
      <c r="Q50" s="428"/>
    </row>
    <row r="51" spans="1:17" ht="12.75">
      <c r="A51" s="36" t="s">
        <v>77</v>
      </c>
      <c r="B51" s="41" t="s">
        <v>74</v>
      </c>
      <c r="C51" s="9" t="s">
        <v>70</v>
      </c>
      <c r="D51" s="101"/>
      <c r="E51" s="131">
        <v>5</v>
      </c>
      <c r="F51" s="45">
        <v>3</v>
      </c>
      <c r="G51" s="48">
        <f t="shared" si="8"/>
        <v>8</v>
      </c>
      <c r="H51" s="45">
        <v>3</v>
      </c>
      <c r="I51" s="45">
        <v>3</v>
      </c>
      <c r="J51" s="48">
        <f t="shared" si="10"/>
        <v>6</v>
      </c>
      <c r="K51" s="45">
        <v>43</v>
      </c>
      <c r="L51" s="45">
        <v>26</v>
      </c>
      <c r="M51" s="45">
        <f t="shared" si="9"/>
        <v>69</v>
      </c>
      <c r="N51" s="48">
        <f t="shared" si="11"/>
        <v>46</v>
      </c>
      <c r="O51" s="48">
        <f t="shared" si="11"/>
        <v>29</v>
      </c>
      <c r="P51" s="49">
        <f t="shared" si="12"/>
        <v>75</v>
      </c>
      <c r="Q51" s="428"/>
    </row>
    <row r="52" spans="1:53" s="8" customFormat="1" ht="12.75">
      <c r="A52" s="15" t="s">
        <v>189</v>
      </c>
      <c r="B52" s="21" t="s">
        <v>74</v>
      </c>
      <c r="C52" s="9" t="s">
        <v>70</v>
      </c>
      <c r="D52" s="12"/>
      <c r="E52" s="225">
        <v>0</v>
      </c>
      <c r="F52" s="48">
        <v>0</v>
      </c>
      <c r="G52" s="48">
        <f t="shared" si="8"/>
        <v>0</v>
      </c>
      <c r="H52" s="48">
        <v>0</v>
      </c>
      <c r="I52" s="48">
        <v>0</v>
      </c>
      <c r="J52" s="48">
        <f t="shared" si="10"/>
        <v>0</v>
      </c>
      <c r="K52" s="48">
        <v>1</v>
      </c>
      <c r="L52" s="48">
        <v>1</v>
      </c>
      <c r="M52" s="45">
        <f t="shared" si="9"/>
        <v>2</v>
      </c>
      <c r="N52" s="48">
        <f t="shared" si="11"/>
        <v>1</v>
      </c>
      <c r="O52" s="48">
        <f t="shared" si="11"/>
        <v>1</v>
      </c>
      <c r="P52" s="49">
        <f t="shared" si="12"/>
        <v>2</v>
      </c>
      <c r="Q52" s="430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</row>
    <row r="53" spans="1:17" ht="13.5" thickBot="1">
      <c r="A53" s="15" t="s">
        <v>78</v>
      </c>
      <c r="B53" s="21" t="s">
        <v>74</v>
      </c>
      <c r="C53" s="125" t="s">
        <v>70</v>
      </c>
      <c r="D53" s="12"/>
      <c r="E53" s="358">
        <v>2</v>
      </c>
      <c r="F53" s="118">
        <v>10</v>
      </c>
      <c r="G53" s="45">
        <f t="shared" si="8"/>
        <v>12</v>
      </c>
      <c r="H53" s="118">
        <v>2</v>
      </c>
      <c r="I53" s="118">
        <v>12</v>
      </c>
      <c r="J53" s="45">
        <f t="shared" si="10"/>
        <v>14</v>
      </c>
      <c r="K53" s="118">
        <v>64</v>
      </c>
      <c r="L53" s="118">
        <v>80</v>
      </c>
      <c r="M53" s="45">
        <f t="shared" si="9"/>
        <v>144</v>
      </c>
      <c r="N53" s="45">
        <f t="shared" si="11"/>
        <v>66</v>
      </c>
      <c r="O53" s="45">
        <f t="shared" si="11"/>
        <v>92</v>
      </c>
      <c r="P53" s="119">
        <f t="shared" si="12"/>
        <v>158</v>
      </c>
      <c r="Q53" s="428"/>
    </row>
    <row r="54" spans="1:16" ht="13.5" thickBot="1">
      <c r="A54" s="571" t="s">
        <v>34</v>
      </c>
      <c r="B54" s="571"/>
      <c r="C54" s="571"/>
      <c r="D54" s="572"/>
      <c r="E54" s="346">
        <f aca="true" t="shared" si="13" ref="E54:P54">SUM(E44:E53)</f>
        <v>26</v>
      </c>
      <c r="F54" s="346">
        <f t="shared" si="13"/>
        <v>29</v>
      </c>
      <c r="G54" s="346">
        <f t="shared" si="13"/>
        <v>55</v>
      </c>
      <c r="H54" s="346">
        <f t="shared" si="13"/>
        <v>114</v>
      </c>
      <c r="I54" s="346">
        <f t="shared" si="13"/>
        <v>108</v>
      </c>
      <c r="J54" s="346">
        <f t="shared" si="13"/>
        <v>222</v>
      </c>
      <c r="K54" s="346">
        <f t="shared" si="13"/>
        <v>855</v>
      </c>
      <c r="L54" s="346">
        <f t="shared" si="13"/>
        <v>943</v>
      </c>
      <c r="M54" s="346">
        <f t="shared" si="13"/>
        <v>1798</v>
      </c>
      <c r="N54" s="346">
        <f t="shared" si="13"/>
        <v>969</v>
      </c>
      <c r="O54" s="346">
        <f t="shared" si="13"/>
        <v>1051</v>
      </c>
      <c r="P54" s="346">
        <f t="shared" si="13"/>
        <v>2020</v>
      </c>
    </row>
    <row r="55" spans="1:16" ht="12.75">
      <c r="A55" s="74"/>
      <c r="B55" s="74"/>
      <c r="C55" s="74"/>
      <c r="D55" s="7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</row>
    <row r="56" spans="1:16" ht="13.5" thickBot="1">
      <c r="A56" s="76"/>
      <c r="B56" s="76"/>
      <c r="C56" s="76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ht="11.25" customHeight="1" thickBot="1">
      <c r="A57" s="622" t="s">
        <v>85</v>
      </c>
      <c r="B57" s="622"/>
      <c r="C57" s="622"/>
      <c r="D57" s="622"/>
      <c r="E57" s="622"/>
      <c r="F57" s="622"/>
      <c r="G57" s="622"/>
      <c r="H57" s="595" t="s">
        <v>6</v>
      </c>
      <c r="I57" s="595"/>
      <c r="J57" s="595"/>
      <c r="K57" s="595"/>
      <c r="L57" s="595"/>
      <c r="M57" s="595"/>
      <c r="N57" s="595"/>
      <c r="O57" s="595"/>
      <c r="P57" s="595"/>
    </row>
    <row r="58" spans="1:16" ht="11.25" customHeight="1" thickBot="1">
      <c r="A58" s="174" t="s">
        <v>7</v>
      </c>
      <c r="B58" s="308" t="s">
        <v>51</v>
      </c>
      <c r="C58" s="174" t="s">
        <v>9</v>
      </c>
      <c r="D58" s="177"/>
      <c r="E58" s="619" t="s">
        <v>10</v>
      </c>
      <c r="F58" s="619"/>
      <c r="G58" s="619"/>
      <c r="H58" s="624" t="s">
        <v>11</v>
      </c>
      <c r="I58" s="619"/>
      <c r="J58" s="619"/>
      <c r="K58" s="619" t="s">
        <v>12</v>
      </c>
      <c r="L58" s="619"/>
      <c r="M58" s="619"/>
      <c r="N58" s="619" t="s">
        <v>13</v>
      </c>
      <c r="O58" s="619"/>
      <c r="P58" s="619"/>
    </row>
    <row r="59" spans="1:16" ht="13.5" thickBot="1">
      <c r="A59" s="174" t="s">
        <v>14</v>
      </c>
      <c r="B59" s="177"/>
      <c r="C59" s="177"/>
      <c r="D59" s="177"/>
      <c r="E59" s="178" t="s">
        <v>15</v>
      </c>
      <c r="F59" s="178" t="s">
        <v>16</v>
      </c>
      <c r="G59" s="178" t="s">
        <v>17</v>
      </c>
      <c r="H59" s="178" t="s">
        <v>15</v>
      </c>
      <c r="I59" s="178" t="s">
        <v>16</v>
      </c>
      <c r="J59" s="178" t="s">
        <v>17</v>
      </c>
      <c r="K59" s="178" t="s">
        <v>15</v>
      </c>
      <c r="L59" s="178" t="s">
        <v>16</v>
      </c>
      <c r="M59" s="178" t="s">
        <v>17</v>
      </c>
      <c r="N59" s="178" t="s">
        <v>15</v>
      </c>
      <c r="O59" s="178" t="s">
        <v>16</v>
      </c>
      <c r="P59" s="178" t="s">
        <v>17</v>
      </c>
    </row>
    <row r="60" spans="1:16" ht="10.5" customHeight="1">
      <c r="A60" s="359" t="s">
        <v>25</v>
      </c>
      <c r="B60" s="281" t="s">
        <v>86</v>
      </c>
      <c r="C60" s="376" t="s">
        <v>87</v>
      </c>
      <c r="D60" s="360"/>
      <c r="E60" s="239">
        <v>17</v>
      </c>
      <c r="F60" s="30">
        <v>12</v>
      </c>
      <c r="G60" s="437">
        <f aca="true" t="shared" si="14" ref="G60:G76">SUM(E60:F60)</f>
        <v>29</v>
      </c>
      <c r="H60" s="30">
        <v>18</v>
      </c>
      <c r="I60" s="30">
        <v>12</v>
      </c>
      <c r="J60" s="30">
        <f aca="true" t="shared" si="15" ref="J60:J76">SUM(H60:I60)</f>
        <v>30</v>
      </c>
      <c r="K60" s="30">
        <v>97</v>
      </c>
      <c r="L60" s="30">
        <v>125</v>
      </c>
      <c r="M60" s="30">
        <f aca="true" t="shared" si="16" ref="M60:M76">SUM(K60:L60)</f>
        <v>222</v>
      </c>
      <c r="N60" s="437">
        <f>SUM(H60,K60)</f>
        <v>115</v>
      </c>
      <c r="O60" s="437">
        <f>SUM(I60,L60)</f>
        <v>137</v>
      </c>
      <c r="P60" s="205">
        <f aca="true" t="shared" si="17" ref="P60:P76">SUM(N60:O60)</f>
        <v>252</v>
      </c>
    </row>
    <row r="61" spans="1:16" ht="12.75">
      <c r="A61" s="285" t="s">
        <v>153</v>
      </c>
      <c r="B61" s="390" t="s">
        <v>88</v>
      </c>
      <c r="C61" s="7" t="s">
        <v>87</v>
      </c>
      <c r="D61" s="361"/>
      <c r="E61" s="211">
        <v>4</v>
      </c>
      <c r="F61" s="47">
        <v>3</v>
      </c>
      <c r="G61" s="47">
        <f t="shared" si="14"/>
        <v>7</v>
      </c>
      <c r="H61" s="47">
        <v>7</v>
      </c>
      <c r="I61" s="47">
        <v>6</v>
      </c>
      <c r="J61" s="47">
        <f t="shared" si="15"/>
        <v>13</v>
      </c>
      <c r="K61" s="47">
        <v>54</v>
      </c>
      <c r="L61" s="47">
        <v>37</v>
      </c>
      <c r="M61" s="47">
        <f t="shared" si="16"/>
        <v>91</v>
      </c>
      <c r="N61" s="47">
        <f aca="true" t="shared" si="18" ref="N61:O76">SUM(H61,K61)</f>
        <v>61</v>
      </c>
      <c r="O61" s="47">
        <f t="shared" si="18"/>
        <v>43</v>
      </c>
      <c r="P61" s="273">
        <f t="shared" si="17"/>
        <v>104</v>
      </c>
    </row>
    <row r="62" spans="1:16" ht="12.75" customHeight="1">
      <c r="A62" s="285" t="s">
        <v>19</v>
      </c>
      <c r="B62" s="390" t="s">
        <v>88</v>
      </c>
      <c r="C62" s="7" t="s">
        <v>87</v>
      </c>
      <c r="D62" s="361"/>
      <c r="E62" s="211">
        <v>19</v>
      </c>
      <c r="F62" s="47">
        <v>28</v>
      </c>
      <c r="G62" s="47">
        <f t="shared" si="14"/>
        <v>47</v>
      </c>
      <c r="H62" s="47">
        <v>32</v>
      </c>
      <c r="I62" s="47">
        <v>37</v>
      </c>
      <c r="J62" s="47">
        <f t="shared" si="15"/>
        <v>69</v>
      </c>
      <c r="K62" s="47">
        <v>186</v>
      </c>
      <c r="L62" s="47">
        <v>215</v>
      </c>
      <c r="M62" s="47">
        <f t="shared" si="16"/>
        <v>401</v>
      </c>
      <c r="N62" s="47">
        <f t="shared" si="18"/>
        <v>218</v>
      </c>
      <c r="O62" s="47">
        <f t="shared" si="18"/>
        <v>252</v>
      </c>
      <c r="P62" s="273">
        <f t="shared" si="17"/>
        <v>470</v>
      </c>
    </row>
    <row r="63" spans="1:53" s="8" customFormat="1" ht="12.75" customHeight="1">
      <c r="A63" s="28" t="s">
        <v>89</v>
      </c>
      <c r="B63" s="390" t="s">
        <v>88</v>
      </c>
      <c r="C63" s="148" t="s">
        <v>87</v>
      </c>
      <c r="D63" s="153"/>
      <c r="E63" s="217">
        <v>9</v>
      </c>
      <c r="F63" s="66">
        <v>9</v>
      </c>
      <c r="G63" s="47">
        <f t="shared" si="14"/>
        <v>18</v>
      </c>
      <c r="H63" s="66">
        <v>14</v>
      </c>
      <c r="I63" s="66">
        <v>19</v>
      </c>
      <c r="J63" s="47">
        <f t="shared" si="15"/>
        <v>33</v>
      </c>
      <c r="K63" s="66">
        <v>57</v>
      </c>
      <c r="L63" s="66">
        <v>90</v>
      </c>
      <c r="M63" s="47">
        <f t="shared" si="16"/>
        <v>147</v>
      </c>
      <c r="N63" s="47">
        <f t="shared" si="18"/>
        <v>71</v>
      </c>
      <c r="O63" s="47">
        <f t="shared" si="18"/>
        <v>109</v>
      </c>
      <c r="P63" s="273">
        <f t="shared" si="17"/>
        <v>180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</row>
    <row r="64" spans="1:53" s="8" customFormat="1" ht="12.75" customHeight="1">
      <c r="A64" s="285" t="s">
        <v>233</v>
      </c>
      <c r="B64" s="390" t="s">
        <v>88</v>
      </c>
      <c r="C64" s="7" t="s">
        <v>87</v>
      </c>
      <c r="D64" s="361"/>
      <c r="E64" s="211">
        <v>0</v>
      </c>
      <c r="F64" s="47">
        <v>0</v>
      </c>
      <c r="G64" s="47">
        <f t="shared" si="14"/>
        <v>0</v>
      </c>
      <c r="H64" s="47">
        <v>2</v>
      </c>
      <c r="I64" s="47">
        <v>18</v>
      </c>
      <c r="J64" s="47">
        <f t="shared" si="15"/>
        <v>20</v>
      </c>
      <c r="K64" s="47">
        <v>100</v>
      </c>
      <c r="L64" s="47">
        <v>209</v>
      </c>
      <c r="M64" s="47">
        <f t="shared" si="16"/>
        <v>309</v>
      </c>
      <c r="N64" s="47">
        <f t="shared" si="18"/>
        <v>102</v>
      </c>
      <c r="O64" s="47">
        <f t="shared" si="18"/>
        <v>227</v>
      </c>
      <c r="P64" s="273">
        <f t="shared" si="17"/>
        <v>329</v>
      </c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</row>
    <row r="65" spans="1:53" s="8" customFormat="1" ht="12.75" customHeight="1">
      <c r="A65" s="285" t="s">
        <v>23</v>
      </c>
      <c r="B65" s="390" t="s">
        <v>88</v>
      </c>
      <c r="C65" s="7" t="s">
        <v>87</v>
      </c>
      <c r="D65" s="361"/>
      <c r="E65" s="217">
        <v>5</v>
      </c>
      <c r="F65" s="66">
        <v>25</v>
      </c>
      <c r="G65" s="47">
        <f t="shared" si="14"/>
        <v>30</v>
      </c>
      <c r="H65" s="66">
        <v>4</v>
      </c>
      <c r="I65" s="66">
        <v>14</v>
      </c>
      <c r="J65" s="47">
        <f t="shared" si="15"/>
        <v>18</v>
      </c>
      <c r="K65" s="66">
        <v>0</v>
      </c>
      <c r="L65" s="66">
        <v>0</v>
      </c>
      <c r="M65" s="47">
        <f t="shared" si="16"/>
        <v>0</v>
      </c>
      <c r="N65" s="47">
        <f t="shared" si="18"/>
        <v>4</v>
      </c>
      <c r="O65" s="47">
        <f t="shared" si="18"/>
        <v>14</v>
      </c>
      <c r="P65" s="273">
        <f t="shared" si="17"/>
        <v>18</v>
      </c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</row>
    <row r="66" spans="1:53" s="422" customFormat="1" ht="12.75" customHeight="1">
      <c r="A66" s="285" t="s">
        <v>214</v>
      </c>
      <c r="B66" s="22" t="s">
        <v>173</v>
      </c>
      <c r="C66" s="7" t="s">
        <v>87</v>
      </c>
      <c r="D66" s="361"/>
      <c r="E66" s="217">
        <v>93</v>
      </c>
      <c r="F66" s="66">
        <v>121</v>
      </c>
      <c r="G66" s="47">
        <f t="shared" si="14"/>
        <v>214</v>
      </c>
      <c r="H66" s="66">
        <v>36</v>
      </c>
      <c r="I66" s="66">
        <v>41</v>
      </c>
      <c r="J66" s="47">
        <f t="shared" si="15"/>
        <v>77</v>
      </c>
      <c r="K66" s="66">
        <v>76</v>
      </c>
      <c r="L66" s="66">
        <v>70</v>
      </c>
      <c r="M66" s="47">
        <f t="shared" si="16"/>
        <v>146</v>
      </c>
      <c r="N66" s="47">
        <f t="shared" si="18"/>
        <v>112</v>
      </c>
      <c r="O66" s="47">
        <f t="shared" si="18"/>
        <v>111</v>
      </c>
      <c r="P66" s="273">
        <f t="shared" si="17"/>
        <v>223</v>
      </c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  <c r="AR66" s="421"/>
      <c r="AS66" s="421"/>
      <c r="AT66" s="421"/>
      <c r="AU66" s="421"/>
      <c r="AV66" s="421"/>
      <c r="AW66" s="421"/>
      <c r="AX66" s="421"/>
      <c r="AY66" s="421"/>
      <c r="AZ66" s="421"/>
      <c r="BA66" s="421"/>
    </row>
    <row r="67" spans="1:16" ht="12.75">
      <c r="A67" s="285" t="s">
        <v>22</v>
      </c>
      <c r="B67" s="22" t="s">
        <v>90</v>
      </c>
      <c r="C67" s="7" t="s">
        <v>87</v>
      </c>
      <c r="D67" s="361"/>
      <c r="E67" s="211">
        <v>21</v>
      </c>
      <c r="F67" s="47">
        <v>15</v>
      </c>
      <c r="G67" s="47">
        <f t="shared" si="14"/>
        <v>36</v>
      </c>
      <c r="H67" s="47">
        <v>42</v>
      </c>
      <c r="I67" s="47">
        <v>32</v>
      </c>
      <c r="J67" s="47">
        <f t="shared" si="15"/>
        <v>74</v>
      </c>
      <c r="K67" s="47">
        <v>233</v>
      </c>
      <c r="L67" s="47">
        <v>322</v>
      </c>
      <c r="M67" s="47">
        <f t="shared" si="16"/>
        <v>555</v>
      </c>
      <c r="N67" s="47">
        <f t="shared" si="18"/>
        <v>275</v>
      </c>
      <c r="O67" s="47">
        <f t="shared" si="18"/>
        <v>354</v>
      </c>
      <c r="P67" s="273">
        <f t="shared" si="17"/>
        <v>629</v>
      </c>
    </row>
    <row r="68" spans="1:16" ht="12.75">
      <c r="A68" s="285" t="s">
        <v>24</v>
      </c>
      <c r="B68" s="22" t="s">
        <v>90</v>
      </c>
      <c r="C68" s="7" t="s">
        <v>87</v>
      </c>
      <c r="D68" s="361"/>
      <c r="E68" s="211">
        <v>21</v>
      </c>
      <c r="F68" s="47">
        <v>3</v>
      </c>
      <c r="G68" s="47">
        <f t="shared" si="14"/>
        <v>24</v>
      </c>
      <c r="H68" s="47">
        <v>30</v>
      </c>
      <c r="I68" s="47">
        <v>4</v>
      </c>
      <c r="J68" s="47">
        <f t="shared" si="15"/>
        <v>34</v>
      </c>
      <c r="K68" s="47">
        <v>161</v>
      </c>
      <c r="L68" s="47">
        <v>57</v>
      </c>
      <c r="M68" s="47">
        <f t="shared" si="16"/>
        <v>218</v>
      </c>
      <c r="N68" s="47">
        <f t="shared" si="18"/>
        <v>191</v>
      </c>
      <c r="O68" s="47">
        <f t="shared" si="18"/>
        <v>61</v>
      </c>
      <c r="P68" s="273">
        <f t="shared" si="17"/>
        <v>252</v>
      </c>
    </row>
    <row r="69" spans="1:16" ht="12.75">
      <c r="A69" s="377" t="s">
        <v>91</v>
      </c>
      <c r="B69" s="378" t="s">
        <v>92</v>
      </c>
      <c r="C69" s="379" t="s">
        <v>93</v>
      </c>
      <c r="D69" s="380"/>
      <c r="E69" s="194">
        <v>22</v>
      </c>
      <c r="F69" s="31">
        <v>8</v>
      </c>
      <c r="G69" s="47">
        <f t="shared" si="14"/>
        <v>30</v>
      </c>
      <c r="H69" s="31">
        <v>27</v>
      </c>
      <c r="I69" s="31">
        <v>9</v>
      </c>
      <c r="J69" s="47">
        <f t="shared" si="15"/>
        <v>36</v>
      </c>
      <c r="K69" s="31">
        <v>392</v>
      </c>
      <c r="L69" s="31">
        <v>85</v>
      </c>
      <c r="M69" s="47">
        <f t="shared" si="16"/>
        <v>477</v>
      </c>
      <c r="N69" s="47">
        <f t="shared" si="18"/>
        <v>419</v>
      </c>
      <c r="O69" s="47">
        <f t="shared" si="18"/>
        <v>94</v>
      </c>
      <c r="P69" s="273">
        <f t="shared" si="17"/>
        <v>513</v>
      </c>
    </row>
    <row r="70" spans="1:53" s="8" customFormat="1" ht="12.75">
      <c r="A70" s="28" t="s">
        <v>94</v>
      </c>
      <c r="B70" s="23" t="s">
        <v>92</v>
      </c>
      <c r="C70" s="148" t="s">
        <v>93</v>
      </c>
      <c r="D70" s="153"/>
      <c r="E70" s="217">
        <v>7</v>
      </c>
      <c r="F70" s="66">
        <v>6</v>
      </c>
      <c r="G70" s="47">
        <f t="shared" si="14"/>
        <v>13</v>
      </c>
      <c r="H70" s="66">
        <v>7</v>
      </c>
      <c r="I70" s="66">
        <v>6</v>
      </c>
      <c r="J70" s="47">
        <f t="shared" si="15"/>
        <v>13</v>
      </c>
      <c r="K70" s="66">
        <v>92</v>
      </c>
      <c r="L70" s="66">
        <v>23</v>
      </c>
      <c r="M70" s="47">
        <f t="shared" si="16"/>
        <v>115</v>
      </c>
      <c r="N70" s="47">
        <f t="shared" si="18"/>
        <v>99</v>
      </c>
      <c r="O70" s="47">
        <f t="shared" si="18"/>
        <v>29</v>
      </c>
      <c r="P70" s="273">
        <f t="shared" si="17"/>
        <v>128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</row>
    <row r="71" spans="1:53" s="8" customFormat="1" ht="12.75">
      <c r="A71" s="285" t="s">
        <v>95</v>
      </c>
      <c r="B71" s="22" t="s">
        <v>96</v>
      </c>
      <c r="C71" s="7" t="s">
        <v>87</v>
      </c>
      <c r="D71" s="361">
        <v>41</v>
      </c>
      <c r="E71" s="211">
        <v>36</v>
      </c>
      <c r="F71" s="47">
        <v>37</v>
      </c>
      <c r="G71" s="47">
        <f t="shared" si="14"/>
        <v>73</v>
      </c>
      <c r="H71" s="47">
        <v>25</v>
      </c>
      <c r="I71" s="47">
        <v>29</v>
      </c>
      <c r="J71" s="47">
        <f t="shared" si="15"/>
        <v>54</v>
      </c>
      <c r="K71" s="47">
        <v>195</v>
      </c>
      <c r="L71" s="47">
        <v>209</v>
      </c>
      <c r="M71" s="47">
        <f t="shared" si="16"/>
        <v>404</v>
      </c>
      <c r="N71" s="47">
        <f t="shared" si="18"/>
        <v>220</v>
      </c>
      <c r="O71" s="47">
        <f t="shared" si="18"/>
        <v>238</v>
      </c>
      <c r="P71" s="273">
        <f t="shared" si="17"/>
        <v>458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1:53" s="8" customFormat="1" ht="12.75">
      <c r="A72" s="375" t="s">
        <v>95</v>
      </c>
      <c r="B72" s="158" t="s">
        <v>232</v>
      </c>
      <c r="C72" s="159" t="s">
        <v>200</v>
      </c>
      <c r="D72" s="188"/>
      <c r="E72" s="221">
        <v>40</v>
      </c>
      <c r="F72" s="46">
        <v>36</v>
      </c>
      <c r="G72" s="47">
        <f t="shared" si="14"/>
        <v>76</v>
      </c>
      <c r="H72" s="46">
        <v>19</v>
      </c>
      <c r="I72" s="46">
        <v>15</v>
      </c>
      <c r="J72" s="47">
        <f t="shared" si="15"/>
        <v>34</v>
      </c>
      <c r="K72" s="46">
        <v>86</v>
      </c>
      <c r="L72" s="46">
        <v>101</v>
      </c>
      <c r="M72" s="47">
        <f t="shared" si="16"/>
        <v>187</v>
      </c>
      <c r="N72" s="47">
        <f t="shared" si="18"/>
        <v>105</v>
      </c>
      <c r="O72" s="47">
        <f t="shared" si="18"/>
        <v>116</v>
      </c>
      <c r="P72" s="273">
        <f t="shared" si="17"/>
        <v>221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</row>
    <row r="73" spans="1:53" s="422" customFormat="1" ht="12.75">
      <c r="A73" s="381" t="s">
        <v>97</v>
      </c>
      <c r="B73" s="158" t="s">
        <v>220</v>
      </c>
      <c r="C73" s="159" t="s">
        <v>87</v>
      </c>
      <c r="D73" s="188"/>
      <c r="E73" s="221">
        <v>0</v>
      </c>
      <c r="F73" s="46">
        <v>0</v>
      </c>
      <c r="G73" s="47">
        <f t="shared" si="14"/>
        <v>0</v>
      </c>
      <c r="H73" s="46">
        <v>0</v>
      </c>
      <c r="I73" s="46">
        <v>0</v>
      </c>
      <c r="J73" s="47">
        <f t="shared" si="15"/>
        <v>0</v>
      </c>
      <c r="K73" s="46">
        <v>26</v>
      </c>
      <c r="L73" s="46">
        <v>23</v>
      </c>
      <c r="M73" s="47">
        <f t="shared" si="16"/>
        <v>49</v>
      </c>
      <c r="N73" s="47">
        <f t="shared" si="18"/>
        <v>26</v>
      </c>
      <c r="O73" s="47">
        <f t="shared" si="18"/>
        <v>23</v>
      </c>
      <c r="P73" s="273">
        <f t="shared" si="17"/>
        <v>49</v>
      </c>
      <c r="Q73" s="421"/>
      <c r="R73" s="421"/>
      <c r="S73" s="421"/>
      <c r="T73" s="421"/>
      <c r="U73" s="421"/>
      <c r="V73" s="421"/>
      <c r="W73" s="421"/>
      <c r="X73" s="421"/>
      <c r="Y73" s="421"/>
      <c r="Z73" s="421"/>
      <c r="AA73" s="421"/>
      <c r="AB73" s="421"/>
      <c r="AC73" s="421"/>
      <c r="AD73" s="421"/>
      <c r="AE73" s="421"/>
      <c r="AF73" s="421"/>
      <c r="AG73" s="421"/>
      <c r="AH73" s="421"/>
      <c r="AI73" s="421"/>
      <c r="AJ73" s="421"/>
      <c r="AK73" s="421"/>
      <c r="AL73" s="421"/>
      <c r="AM73" s="421"/>
      <c r="AN73" s="421"/>
      <c r="AO73" s="421"/>
      <c r="AP73" s="421"/>
      <c r="AQ73" s="421"/>
      <c r="AR73" s="421"/>
      <c r="AS73" s="421"/>
      <c r="AT73" s="421"/>
      <c r="AU73" s="421"/>
      <c r="AV73" s="421"/>
      <c r="AW73" s="421"/>
      <c r="AX73" s="421"/>
      <c r="AY73" s="421"/>
      <c r="AZ73" s="421"/>
      <c r="BA73" s="421"/>
    </row>
    <row r="74" spans="1:16" ht="12.75">
      <c r="A74" s="375" t="s">
        <v>99</v>
      </c>
      <c r="B74" s="382" t="s">
        <v>220</v>
      </c>
      <c r="C74" s="159" t="s">
        <v>87</v>
      </c>
      <c r="D74" s="188"/>
      <c r="E74" s="221">
        <v>9</v>
      </c>
      <c r="F74" s="46">
        <v>12</v>
      </c>
      <c r="G74" s="47">
        <f t="shared" si="14"/>
        <v>21</v>
      </c>
      <c r="H74" s="46">
        <v>9</v>
      </c>
      <c r="I74" s="46">
        <v>11</v>
      </c>
      <c r="J74" s="47">
        <f t="shared" si="15"/>
        <v>20</v>
      </c>
      <c r="K74" s="46">
        <v>84</v>
      </c>
      <c r="L74" s="46">
        <v>70</v>
      </c>
      <c r="M74" s="47">
        <f t="shared" si="16"/>
        <v>154</v>
      </c>
      <c r="N74" s="47">
        <f t="shared" si="18"/>
        <v>93</v>
      </c>
      <c r="O74" s="47">
        <f t="shared" si="18"/>
        <v>81</v>
      </c>
      <c r="P74" s="273">
        <f t="shared" si="17"/>
        <v>174</v>
      </c>
    </row>
    <row r="75" spans="1:53" s="8" customFormat="1" ht="12.75">
      <c r="A75" s="285" t="s">
        <v>167</v>
      </c>
      <c r="B75" s="383" t="s">
        <v>166</v>
      </c>
      <c r="C75" s="7" t="s">
        <v>87</v>
      </c>
      <c r="D75" s="361"/>
      <c r="E75" s="211">
        <v>17</v>
      </c>
      <c r="F75" s="47">
        <v>50</v>
      </c>
      <c r="G75" s="47">
        <f t="shared" si="14"/>
        <v>67</v>
      </c>
      <c r="H75" s="47">
        <v>25</v>
      </c>
      <c r="I75" s="47">
        <v>66</v>
      </c>
      <c r="J75" s="47">
        <f t="shared" si="15"/>
        <v>91</v>
      </c>
      <c r="K75" s="47">
        <v>147</v>
      </c>
      <c r="L75" s="47">
        <v>337</v>
      </c>
      <c r="M75" s="47">
        <f t="shared" si="16"/>
        <v>484</v>
      </c>
      <c r="N75" s="47">
        <f t="shared" si="18"/>
        <v>172</v>
      </c>
      <c r="O75" s="47">
        <f t="shared" si="18"/>
        <v>403</v>
      </c>
      <c r="P75" s="273">
        <f t="shared" si="17"/>
        <v>575</v>
      </c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</row>
    <row r="76" spans="1:16" ht="13.5" thickBot="1">
      <c r="A76" s="28" t="s">
        <v>191</v>
      </c>
      <c r="B76" s="384" t="s">
        <v>166</v>
      </c>
      <c r="C76" s="148" t="s">
        <v>87</v>
      </c>
      <c r="D76" s="153"/>
      <c r="E76" s="217">
        <v>0</v>
      </c>
      <c r="F76" s="66">
        <v>0</v>
      </c>
      <c r="G76" s="46">
        <f t="shared" si="14"/>
        <v>0</v>
      </c>
      <c r="H76" s="66">
        <v>0</v>
      </c>
      <c r="I76" s="66">
        <v>0</v>
      </c>
      <c r="J76" s="47">
        <f t="shared" si="15"/>
        <v>0</v>
      </c>
      <c r="K76" s="66">
        <v>43</v>
      </c>
      <c r="L76" s="66">
        <v>70</v>
      </c>
      <c r="M76" s="47">
        <f t="shared" si="16"/>
        <v>113</v>
      </c>
      <c r="N76" s="46">
        <f t="shared" si="18"/>
        <v>43</v>
      </c>
      <c r="O76" s="46">
        <f t="shared" si="18"/>
        <v>70</v>
      </c>
      <c r="P76" s="273">
        <f t="shared" si="17"/>
        <v>113</v>
      </c>
    </row>
    <row r="77" spans="1:16" ht="12.75" customHeight="1" thickBot="1">
      <c r="A77" s="569" t="s">
        <v>34</v>
      </c>
      <c r="B77" s="569"/>
      <c r="C77" s="569"/>
      <c r="D77" s="570"/>
      <c r="E77" s="184">
        <f aca="true" t="shared" si="19" ref="E77:P77">SUM(E60:E76)</f>
        <v>320</v>
      </c>
      <c r="F77" s="184">
        <f t="shared" si="19"/>
        <v>365</v>
      </c>
      <c r="G77" s="184">
        <f t="shared" si="19"/>
        <v>685</v>
      </c>
      <c r="H77" s="184">
        <f t="shared" si="19"/>
        <v>297</v>
      </c>
      <c r="I77" s="184">
        <f t="shared" si="19"/>
        <v>319</v>
      </c>
      <c r="J77" s="184">
        <f t="shared" si="19"/>
        <v>616</v>
      </c>
      <c r="K77" s="184">
        <f t="shared" si="19"/>
        <v>2029</v>
      </c>
      <c r="L77" s="184">
        <f t="shared" si="19"/>
        <v>2043</v>
      </c>
      <c r="M77" s="184">
        <f t="shared" si="19"/>
        <v>4072</v>
      </c>
      <c r="N77" s="184">
        <f t="shared" si="19"/>
        <v>2326</v>
      </c>
      <c r="O77" s="184">
        <f t="shared" si="19"/>
        <v>2362</v>
      </c>
      <c r="P77" s="184">
        <f t="shared" si="19"/>
        <v>4688</v>
      </c>
    </row>
    <row r="78" spans="1:16" s="303" customFormat="1" ht="12.75" customHeight="1">
      <c r="A78" s="76"/>
      <c r="B78" s="76"/>
      <c r="C78" s="76"/>
      <c r="D78" s="7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</row>
    <row r="79" ht="15.75" thickBot="1"/>
    <row r="80" spans="1:16" ht="9.75" customHeight="1" thickBot="1">
      <c r="A80" s="586" t="s">
        <v>108</v>
      </c>
      <c r="B80" s="586"/>
      <c r="C80" s="586"/>
      <c r="D80" s="586"/>
      <c r="E80" s="586"/>
      <c r="F80" s="586"/>
      <c r="G80" s="586"/>
      <c r="H80" s="595" t="s">
        <v>6</v>
      </c>
      <c r="I80" s="595"/>
      <c r="J80" s="595"/>
      <c r="K80" s="595"/>
      <c r="L80" s="595"/>
      <c r="M80" s="595"/>
      <c r="N80" s="595"/>
      <c r="O80" s="595"/>
      <c r="P80" s="595"/>
    </row>
    <row r="81" spans="1:16" ht="13.5" thickBot="1">
      <c r="A81" s="174" t="s">
        <v>7</v>
      </c>
      <c r="B81" s="175" t="s">
        <v>51</v>
      </c>
      <c r="C81" s="176" t="s">
        <v>9</v>
      </c>
      <c r="D81" s="209"/>
      <c r="E81" s="588" t="s">
        <v>10</v>
      </c>
      <c r="F81" s="588"/>
      <c r="G81" s="588"/>
      <c r="H81" s="594" t="s">
        <v>11</v>
      </c>
      <c r="I81" s="588"/>
      <c r="J81" s="588"/>
      <c r="K81" s="588" t="s">
        <v>12</v>
      </c>
      <c r="L81" s="588"/>
      <c r="M81" s="588"/>
      <c r="N81" s="588" t="s">
        <v>13</v>
      </c>
      <c r="O81" s="588"/>
      <c r="P81" s="588"/>
    </row>
    <row r="82" spans="1:16" ht="13.5" thickBot="1">
      <c r="A82" s="174" t="s">
        <v>14</v>
      </c>
      <c r="B82" s="177"/>
      <c r="C82" s="177"/>
      <c r="D82" s="209"/>
      <c r="E82" s="178" t="s">
        <v>15</v>
      </c>
      <c r="F82" s="178" t="s">
        <v>16</v>
      </c>
      <c r="G82" s="178" t="s">
        <v>17</v>
      </c>
      <c r="H82" s="178" t="s">
        <v>15</v>
      </c>
      <c r="I82" s="178" t="s">
        <v>16</v>
      </c>
      <c r="J82" s="178" t="s">
        <v>17</v>
      </c>
      <c r="K82" s="178" t="s">
        <v>15</v>
      </c>
      <c r="L82" s="178" t="s">
        <v>16</v>
      </c>
      <c r="M82" s="178" t="s">
        <v>17</v>
      </c>
      <c r="N82" s="178" t="s">
        <v>15</v>
      </c>
      <c r="O82" s="178" t="s">
        <v>16</v>
      </c>
      <c r="P82" s="178" t="s">
        <v>17</v>
      </c>
    </row>
    <row r="83" spans="1:16" ht="13.5" thickBot="1">
      <c r="A83" s="15" t="s">
        <v>109</v>
      </c>
      <c r="B83" s="50" t="s">
        <v>110</v>
      </c>
      <c r="C83" s="132" t="s">
        <v>111</v>
      </c>
      <c r="D83" s="12"/>
      <c r="E83" s="232">
        <v>21</v>
      </c>
      <c r="F83" s="107">
        <v>4</v>
      </c>
      <c r="G83" s="107">
        <f>SUM(E83:F83)</f>
        <v>25</v>
      </c>
      <c r="H83" s="24">
        <v>21</v>
      </c>
      <c r="I83" s="24">
        <v>4</v>
      </c>
      <c r="J83" s="16">
        <f>SUM(H83:I83)</f>
        <v>25</v>
      </c>
      <c r="K83" s="24">
        <v>334</v>
      </c>
      <c r="L83" s="24">
        <v>61</v>
      </c>
      <c r="M83" s="107">
        <f>SUM(K83:L83)</f>
        <v>395</v>
      </c>
      <c r="N83" s="24">
        <f>SUM(H83,K83)</f>
        <v>355</v>
      </c>
      <c r="O83" s="24">
        <f>SUM(I83,L83)</f>
        <v>65</v>
      </c>
      <c r="P83" s="186">
        <f>SUM(N83:O83)</f>
        <v>420</v>
      </c>
    </row>
    <row r="84" spans="1:53" s="8" customFormat="1" ht="13.5" thickBot="1">
      <c r="A84" s="609" t="s">
        <v>34</v>
      </c>
      <c r="B84" s="609"/>
      <c r="C84" s="609"/>
      <c r="D84" s="610"/>
      <c r="E84" s="180">
        <f aca="true" t="shared" si="20" ref="E84:P84">SUM(E83:E83)</f>
        <v>21</v>
      </c>
      <c r="F84" s="180">
        <f t="shared" si="20"/>
        <v>4</v>
      </c>
      <c r="G84" s="180">
        <f t="shared" si="20"/>
        <v>25</v>
      </c>
      <c r="H84" s="180">
        <f t="shared" si="20"/>
        <v>21</v>
      </c>
      <c r="I84" s="180">
        <f t="shared" si="20"/>
        <v>4</v>
      </c>
      <c r="J84" s="180">
        <f t="shared" si="20"/>
        <v>25</v>
      </c>
      <c r="K84" s="180">
        <f t="shared" si="20"/>
        <v>334</v>
      </c>
      <c r="L84" s="180">
        <f t="shared" si="20"/>
        <v>61</v>
      </c>
      <c r="M84" s="180">
        <f t="shared" si="20"/>
        <v>395</v>
      </c>
      <c r="N84" s="180">
        <f t="shared" si="20"/>
        <v>355</v>
      </c>
      <c r="O84" s="180">
        <f t="shared" si="20"/>
        <v>65</v>
      </c>
      <c r="P84" s="180">
        <f t="shared" si="20"/>
        <v>420</v>
      </c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</row>
    <row r="85" spans="1:53" s="8" customFormat="1" ht="12.75">
      <c r="A85" s="76"/>
      <c r="B85" s="76"/>
      <c r="C85" s="76"/>
      <c r="D85" s="76"/>
      <c r="E85" s="109"/>
      <c r="F85" s="109"/>
      <c r="G85" s="121"/>
      <c r="H85" s="109"/>
      <c r="I85" s="109"/>
      <c r="J85" s="121"/>
      <c r="K85" s="109"/>
      <c r="L85" s="109"/>
      <c r="M85" s="121"/>
      <c r="N85" s="109"/>
      <c r="O85" s="109"/>
      <c r="P85" s="121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</row>
    <row r="86" spans="1:16" ht="12" customHeight="1" thickBot="1">
      <c r="A86" s="141"/>
      <c r="B86" s="141"/>
      <c r="C86" s="141"/>
      <c r="D86" s="141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1:16" s="303" customFormat="1" ht="8.25" customHeight="1" thickBot="1">
      <c r="A87" s="612" t="s">
        <v>113</v>
      </c>
      <c r="B87" s="613"/>
      <c r="C87" s="613"/>
      <c r="D87" s="613"/>
      <c r="E87" s="613"/>
      <c r="F87" s="613"/>
      <c r="G87" s="613"/>
      <c r="H87" s="650" t="s">
        <v>6</v>
      </c>
      <c r="I87" s="650"/>
      <c r="J87" s="650"/>
      <c r="K87" s="650"/>
      <c r="L87" s="650"/>
      <c r="M87" s="650"/>
      <c r="N87" s="650"/>
      <c r="O87" s="650"/>
      <c r="P87" s="651"/>
    </row>
    <row r="88" spans="1:16" ht="11.25" customHeight="1" thickBot="1">
      <c r="A88" s="416" t="s">
        <v>7</v>
      </c>
      <c r="B88" s="417" t="s">
        <v>51</v>
      </c>
      <c r="C88" s="416" t="s">
        <v>9</v>
      </c>
      <c r="D88" s="418"/>
      <c r="E88" s="648" t="s">
        <v>10</v>
      </c>
      <c r="F88" s="648"/>
      <c r="G88" s="648"/>
      <c r="H88" s="649" t="s">
        <v>11</v>
      </c>
      <c r="I88" s="648"/>
      <c r="J88" s="648"/>
      <c r="K88" s="648" t="s">
        <v>12</v>
      </c>
      <c r="L88" s="648"/>
      <c r="M88" s="648"/>
      <c r="N88" s="648" t="s">
        <v>13</v>
      </c>
      <c r="O88" s="648"/>
      <c r="P88" s="648"/>
    </row>
    <row r="89" spans="1:16" ht="11.25" customHeight="1" thickBot="1">
      <c r="A89" s="176" t="s">
        <v>14</v>
      </c>
      <c r="B89" s="310"/>
      <c r="C89" s="391"/>
      <c r="D89" s="309"/>
      <c r="E89" s="311" t="s">
        <v>15</v>
      </c>
      <c r="F89" s="311" t="s">
        <v>16</v>
      </c>
      <c r="G89" s="311" t="s">
        <v>17</v>
      </c>
      <c r="H89" s="311" t="s">
        <v>15</v>
      </c>
      <c r="I89" s="311" t="s">
        <v>16</v>
      </c>
      <c r="J89" s="311" t="s">
        <v>17</v>
      </c>
      <c r="K89" s="311" t="s">
        <v>15</v>
      </c>
      <c r="L89" s="311" t="s">
        <v>16</v>
      </c>
      <c r="M89" s="311" t="s">
        <v>17</v>
      </c>
      <c r="N89" s="311" t="s">
        <v>15</v>
      </c>
      <c r="O89" s="311" t="s">
        <v>16</v>
      </c>
      <c r="P89" s="311" t="s">
        <v>17</v>
      </c>
    </row>
    <row r="90" spans="1:53" s="332" customFormat="1" ht="12.75">
      <c r="A90" s="40" t="s">
        <v>114</v>
      </c>
      <c r="B90" s="37" t="s">
        <v>84</v>
      </c>
      <c r="C90" s="11" t="s">
        <v>21</v>
      </c>
      <c r="D90" s="392"/>
      <c r="E90" s="393">
        <v>0</v>
      </c>
      <c r="F90" s="108">
        <v>0</v>
      </c>
      <c r="G90" s="108">
        <f aca="true" t="shared" si="21" ref="G90:G99">SUM(E90:F90)</f>
        <v>0</v>
      </c>
      <c r="H90" s="108">
        <v>0</v>
      </c>
      <c r="I90" s="108">
        <v>0</v>
      </c>
      <c r="J90" s="108">
        <f>SUM(H90:I90)</f>
        <v>0</v>
      </c>
      <c r="K90" s="108">
        <v>40</v>
      </c>
      <c r="L90" s="108">
        <v>15</v>
      </c>
      <c r="M90" s="108">
        <f>SUM(K90:L90)</f>
        <v>55</v>
      </c>
      <c r="N90" s="108">
        <f>SUM(H90,K90)</f>
        <v>40</v>
      </c>
      <c r="O90" s="108">
        <f>SUM(I90,L90)</f>
        <v>15</v>
      </c>
      <c r="P90" s="156">
        <f aca="true" t="shared" si="22" ref="P90:P99">SUM(N90:O90)</f>
        <v>55</v>
      </c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  <c r="AX90" s="331"/>
      <c r="AY90" s="331"/>
      <c r="AZ90" s="331"/>
      <c r="BA90" s="331"/>
    </row>
    <row r="91" spans="1:53" s="325" customFormat="1" ht="12.75">
      <c r="A91" s="38" t="s">
        <v>184</v>
      </c>
      <c r="B91" s="51" t="s">
        <v>84</v>
      </c>
      <c r="C91" s="11" t="s">
        <v>21</v>
      </c>
      <c r="D91" s="394"/>
      <c r="E91" s="339">
        <v>0</v>
      </c>
      <c r="F91" s="58">
        <v>0</v>
      </c>
      <c r="G91" s="58">
        <f t="shared" si="21"/>
        <v>0</v>
      </c>
      <c r="H91" s="58">
        <v>0</v>
      </c>
      <c r="I91" s="58">
        <v>0</v>
      </c>
      <c r="J91" s="58">
        <f>SUM(H91:I91)</f>
        <v>0</v>
      </c>
      <c r="K91" s="58">
        <v>8</v>
      </c>
      <c r="L91" s="58">
        <v>4</v>
      </c>
      <c r="M91" s="58">
        <f>SUM(K91:L91)</f>
        <v>12</v>
      </c>
      <c r="N91" s="58">
        <f>SUM(H91,K91)</f>
        <v>8</v>
      </c>
      <c r="O91" s="58">
        <f>SUM(I91,L91)</f>
        <v>4</v>
      </c>
      <c r="P91" s="208">
        <f t="shared" si="22"/>
        <v>12</v>
      </c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</row>
    <row r="92" spans="1:53" s="325" customFormat="1" ht="24">
      <c r="A92" s="451" t="s">
        <v>115</v>
      </c>
      <c r="B92" s="51" t="s">
        <v>84</v>
      </c>
      <c r="C92" s="11" t="s">
        <v>21</v>
      </c>
      <c r="D92" s="394"/>
      <c r="E92" s="339">
        <v>3</v>
      </c>
      <c r="F92" s="58">
        <v>2</v>
      </c>
      <c r="G92" s="58">
        <f t="shared" si="21"/>
        <v>5</v>
      </c>
      <c r="H92" s="58">
        <v>3</v>
      </c>
      <c r="I92" s="58">
        <v>3</v>
      </c>
      <c r="J92" s="58">
        <f aca="true" t="shared" si="23" ref="J92:J99">SUM(H92:I92)</f>
        <v>6</v>
      </c>
      <c r="K92" s="58">
        <v>19</v>
      </c>
      <c r="L92" s="58">
        <v>26</v>
      </c>
      <c r="M92" s="58">
        <f>SUM(K92:L92)</f>
        <v>45</v>
      </c>
      <c r="N92" s="58">
        <f aca="true" t="shared" si="24" ref="N92:O99">SUM(H92,K92)</f>
        <v>22</v>
      </c>
      <c r="O92" s="58">
        <f t="shared" si="24"/>
        <v>29</v>
      </c>
      <c r="P92" s="208">
        <f t="shared" si="22"/>
        <v>51</v>
      </c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</row>
    <row r="93" spans="1:53" s="325" customFormat="1" ht="24">
      <c r="A93" s="451" t="s">
        <v>193</v>
      </c>
      <c r="B93" s="39" t="s">
        <v>84</v>
      </c>
      <c r="C93" s="10" t="s">
        <v>21</v>
      </c>
      <c r="D93" s="395"/>
      <c r="E93" s="225">
        <v>0</v>
      </c>
      <c r="F93" s="48">
        <v>0</v>
      </c>
      <c r="G93" s="48">
        <f t="shared" si="21"/>
        <v>0</v>
      </c>
      <c r="H93" s="48">
        <v>0</v>
      </c>
      <c r="I93" s="48">
        <v>0</v>
      </c>
      <c r="J93" s="58">
        <f t="shared" si="23"/>
        <v>0</v>
      </c>
      <c r="K93" s="48">
        <v>6</v>
      </c>
      <c r="L93" s="48">
        <v>14</v>
      </c>
      <c r="M93" s="58">
        <f aca="true" t="shared" si="25" ref="M93:M99">SUM(K93:L93)</f>
        <v>20</v>
      </c>
      <c r="N93" s="58">
        <f t="shared" si="24"/>
        <v>6</v>
      </c>
      <c r="O93" s="48">
        <f t="shared" si="24"/>
        <v>14</v>
      </c>
      <c r="P93" s="49">
        <f t="shared" si="22"/>
        <v>20</v>
      </c>
      <c r="Q93" s="324"/>
      <c r="R93" s="324"/>
      <c r="S93" s="324"/>
      <c r="T93" s="324"/>
      <c r="U93" s="324"/>
      <c r="V93" s="324"/>
      <c r="W93" s="324"/>
      <c r="X93" s="324"/>
      <c r="Y93" s="324"/>
      <c r="Z93" s="324"/>
      <c r="AA93" s="324"/>
      <c r="AB93" s="324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324"/>
      <c r="AV93" s="324"/>
      <c r="AW93" s="324"/>
      <c r="AX93" s="324"/>
      <c r="AY93" s="324"/>
      <c r="AZ93" s="324"/>
      <c r="BA93" s="324"/>
    </row>
    <row r="94" spans="1:53" s="332" customFormat="1" ht="12.75">
      <c r="A94" s="38" t="s">
        <v>192</v>
      </c>
      <c r="B94" s="51" t="s">
        <v>84</v>
      </c>
      <c r="C94" s="11" t="s">
        <v>21</v>
      </c>
      <c r="D94" s="394"/>
      <c r="E94" s="339">
        <v>0</v>
      </c>
      <c r="F94" s="58">
        <v>0</v>
      </c>
      <c r="G94" s="58">
        <f t="shared" si="21"/>
        <v>0</v>
      </c>
      <c r="H94" s="58">
        <v>0</v>
      </c>
      <c r="I94" s="58">
        <v>0</v>
      </c>
      <c r="J94" s="58">
        <f t="shared" si="23"/>
        <v>0</v>
      </c>
      <c r="K94" s="58">
        <v>135</v>
      </c>
      <c r="L94" s="58">
        <v>145</v>
      </c>
      <c r="M94" s="58">
        <f t="shared" si="25"/>
        <v>280</v>
      </c>
      <c r="N94" s="58">
        <f t="shared" si="24"/>
        <v>135</v>
      </c>
      <c r="O94" s="58">
        <f t="shared" si="24"/>
        <v>145</v>
      </c>
      <c r="P94" s="208">
        <f t="shared" si="22"/>
        <v>280</v>
      </c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  <c r="AX94" s="331"/>
      <c r="AY94" s="331"/>
      <c r="AZ94" s="331"/>
      <c r="BA94" s="331"/>
    </row>
    <row r="95" spans="1:53" s="332" customFormat="1" ht="12.75">
      <c r="A95" s="38" t="s">
        <v>168</v>
      </c>
      <c r="B95" s="51" t="s">
        <v>84</v>
      </c>
      <c r="C95" s="11" t="s">
        <v>21</v>
      </c>
      <c r="D95" s="394"/>
      <c r="E95" s="339">
        <v>5</v>
      </c>
      <c r="F95" s="58">
        <v>40</v>
      </c>
      <c r="G95" s="58">
        <f t="shared" si="21"/>
        <v>45</v>
      </c>
      <c r="H95" s="58">
        <v>52</v>
      </c>
      <c r="I95" s="58">
        <v>46</v>
      </c>
      <c r="J95" s="58">
        <f t="shared" si="23"/>
        <v>98</v>
      </c>
      <c r="K95" s="58">
        <v>167</v>
      </c>
      <c r="L95" s="58">
        <v>186</v>
      </c>
      <c r="M95" s="58">
        <f t="shared" si="25"/>
        <v>353</v>
      </c>
      <c r="N95" s="58">
        <f t="shared" si="24"/>
        <v>219</v>
      </c>
      <c r="O95" s="58">
        <f t="shared" si="24"/>
        <v>232</v>
      </c>
      <c r="P95" s="208">
        <f t="shared" si="22"/>
        <v>451</v>
      </c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</row>
    <row r="96" spans="1:53" s="325" customFormat="1" ht="24">
      <c r="A96" s="415" t="s">
        <v>198</v>
      </c>
      <c r="B96" s="51" t="s">
        <v>84</v>
      </c>
      <c r="C96" s="11" t="s">
        <v>21</v>
      </c>
      <c r="D96" s="394"/>
      <c r="E96" s="339">
        <v>0</v>
      </c>
      <c r="F96" s="58">
        <v>0</v>
      </c>
      <c r="G96" s="58">
        <f t="shared" si="21"/>
        <v>0</v>
      </c>
      <c r="H96" s="58">
        <v>0</v>
      </c>
      <c r="I96" s="58">
        <v>0</v>
      </c>
      <c r="J96" s="58">
        <f t="shared" si="23"/>
        <v>0</v>
      </c>
      <c r="K96" s="58">
        <v>27</v>
      </c>
      <c r="L96" s="58">
        <v>41</v>
      </c>
      <c r="M96" s="58">
        <f t="shared" si="25"/>
        <v>68</v>
      </c>
      <c r="N96" s="58">
        <f t="shared" si="24"/>
        <v>27</v>
      </c>
      <c r="O96" s="58">
        <f t="shared" si="24"/>
        <v>41</v>
      </c>
      <c r="P96" s="208">
        <f t="shared" si="22"/>
        <v>68</v>
      </c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324"/>
      <c r="AV96" s="324"/>
      <c r="AW96" s="324"/>
      <c r="AX96" s="324"/>
      <c r="AY96" s="324"/>
      <c r="AZ96" s="324"/>
      <c r="BA96" s="324"/>
    </row>
    <row r="97" spans="1:53" s="332" customFormat="1" ht="24">
      <c r="A97" s="415" t="s">
        <v>116</v>
      </c>
      <c r="B97" s="51" t="s">
        <v>84</v>
      </c>
      <c r="C97" s="11" t="s">
        <v>21</v>
      </c>
      <c r="D97" s="394"/>
      <c r="E97" s="339">
        <v>0</v>
      </c>
      <c r="F97" s="58">
        <v>0</v>
      </c>
      <c r="G97" s="58">
        <f t="shared" si="21"/>
        <v>0</v>
      </c>
      <c r="H97" s="58">
        <v>0</v>
      </c>
      <c r="I97" s="58">
        <v>0</v>
      </c>
      <c r="J97" s="58">
        <f t="shared" si="23"/>
        <v>0</v>
      </c>
      <c r="K97" s="58">
        <v>47</v>
      </c>
      <c r="L97" s="58">
        <v>78</v>
      </c>
      <c r="M97" s="58">
        <f t="shared" si="25"/>
        <v>125</v>
      </c>
      <c r="N97" s="58">
        <f t="shared" si="24"/>
        <v>47</v>
      </c>
      <c r="O97" s="58">
        <f t="shared" si="24"/>
        <v>78</v>
      </c>
      <c r="P97" s="208">
        <f t="shared" si="22"/>
        <v>125</v>
      </c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  <c r="AX97" s="331"/>
      <c r="AY97" s="331"/>
      <c r="AZ97" s="331"/>
      <c r="BA97" s="331"/>
    </row>
    <row r="98" spans="1:53" s="325" customFormat="1" ht="12.75">
      <c r="A98" s="404" t="s">
        <v>165</v>
      </c>
      <c r="B98" s="404" t="s">
        <v>84</v>
      </c>
      <c r="C98" s="11" t="s">
        <v>21</v>
      </c>
      <c r="D98" s="414"/>
      <c r="E98" s="58">
        <v>50</v>
      </c>
      <c r="F98" s="58">
        <v>103</v>
      </c>
      <c r="G98" s="58">
        <f t="shared" si="21"/>
        <v>153</v>
      </c>
      <c r="H98" s="58">
        <v>48</v>
      </c>
      <c r="I98" s="58">
        <v>94</v>
      </c>
      <c r="J98" s="58">
        <f t="shared" si="23"/>
        <v>142</v>
      </c>
      <c r="K98" s="58">
        <v>257</v>
      </c>
      <c r="L98" s="58">
        <v>535</v>
      </c>
      <c r="M98" s="58">
        <f t="shared" si="25"/>
        <v>792</v>
      </c>
      <c r="N98" s="58">
        <f t="shared" si="24"/>
        <v>305</v>
      </c>
      <c r="O98" s="58">
        <f t="shared" si="24"/>
        <v>629</v>
      </c>
      <c r="P98" s="58">
        <f t="shared" si="22"/>
        <v>934</v>
      </c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  <c r="AL98" s="324"/>
      <c r="AM98" s="324"/>
      <c r="AN98" s="324"/>
      <c r="AO98" s="324"/>
      <c r="AP98" s="324"/>
      <c r="AQ98" s="324"/>
      <c r="AR98" s="324"/>
      <c r="AS98" s="324"/>
      <c r="AT98" s="324"/>
      <c r="AU98" s="324"/>
      <c r="AV98" s="324"/>
      <c r="AW98" s="324"/>
      <c r="AX98" s="324"/>
      <c r="AY98" s="324"/>
      <c r="AZ98" s="324"/>
      <c r="BA98" s="324"/>
    </row>
    <row r="99" spans="1:53" s="325" customFormat="1" ht="13.5" thickBot="1">
      <c r="A99" s="404" t="s">
        <v>191</v>
      </c>
      <c r="B99" s="404" t="s">
        <v>84</v>
      </c>
      <c r="C99" s="11" t="s">
        <v>21</v>
      </c>
      <c r="D99" s="11"/>
      <c r="E99" s="107">
        <v>0</v>
      </c>
      <c r="F99" s="107">
        <v>0</v>
      </c>
      <c r="G99" s="107">
        <f t="shared" si="21"/>
        <v>0</v>
      </c>
      <c r="H99" s="107">
        <v>0</v>
      </c>
      <c r="I99" s="107">
        <v>0</v>
      </c>
      <c r="J99" s="107">
        <f t="shared" si="23"/>
        <v>0</v>
      </c>
      <c r="K99" s="107">
        <v>70</v>
      </c>
      <c r="L99" s="107">
        <v>139</v>
      </c>
      <c r="M99" s="107">
        <f t="shared" si="25"/>
        <v>209</v>
      </c>
      <c r="N99" s="107">
        <f t="shared" si="24"/>
        <v>70</v>
      </c>
      <c r="O99" s="107">
        <f t="shared" si="24"/>
        <v>139</v>
      </c>
      <c r="P99" s="107">
        <f t="shared" si="22"/>
        <v>209</v>
      </c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  <c r="AL99" s="324"/>
      <c r="AM99" s="324"/>
      <c r="AN99" s="324"/>
      <c r="AO99" s="324"/>
      <c r="AP99" s="324"/>
      <c r="AQ99" s="324"/>
      <c r="AR99" s="324"/>
      <c r="AS99" s="324"/>
      <c r="AT99" s="324"/>
      <c r="AU99" s="324"/>
      <c r="AV99" s="324"/>
      <c r="AW99" s="324"/>
      <c r="AX99" s="324"/>
      <c r="AY99" s="324"/>
      <c r="AZ99" s="324"/>
      <c r="BA99" s="324"/>
    </row>
    <row r="100" spans="1:16" ht="12" customHeight="1" thickBot="1">
      <c r="A100" s="614" t="s">
        <v>34</v>
      </c>
      <c r="B100" s="615"/>
      <c r="C100" s="616"/>
      <c r="D100" s="413"/>
      <c r="E100" s="370">
        <f aca="true" t="shared" si="26" ref="E100:P100">SUM(E90:E99)</f>
        <v>58</v>
      </c>
      <c r="F100" s="370">
        <f t="shared" si="26"/>
        <v>145</v>
      </c>
      <c r="G100" s="370">
        <f t="shared" si="26"/>
        <v>203</v>
      </c>
      <c r="H100" s="370">
        <f t="shared" si="26"/>
        <v>103</v>
      </c>
      <c r="I100" s="370">
        <f t="shared" si="26"/>
        <v>143</v>
      </c>
      <c r="J100" s="370">
        <f t="shared" si="26"/>
        <v>246</v>
      </c>
      <c r="K100" s="370">
        <f t="shared" si="26"/>
        <v>776</v>
      </c>
      <c r="L100" s="370">
        <f t="shared" si="26"/>
        <v>1183</v>
      </c>
      <c r="M100" s="370">
        <f t="shared" si="26"/>
        <v>1959</v>
      </c>
      <c r="N100" s="179">
        <f t="shared" si="26"/>
        <v>879</v>
      </c>
      <c r="O100" s="370">
        <f t="shared" si="26"/>
        <v>1326</v>
      </c>
      <c r="P100" s="370">
        <f t="shared" si="26"/>
        <v>2205</v>
      </c>
    </row>
    <row r="101" spans="1:16" ht="11.25" customHeight="1">
      <c r="A101" s="128"/>
      <c r="B101" s="128"/>
      <c r="C101" s="128"/>
      <c r="D101" s="144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</row>
    <row r="102" ht="15.75" thickBot="1"/>
    <row r="103" spans="1:53" s="140" customFormat="1" ht="13.5" thickBot="1">
      <c r="A103" s="586" t="s">
        <v>122</v>
      </c>
      <c r="B103" s="586"/>
      <c r="C103" s="586"/>
      <c r="D103" s="586"/>
      <c r="E103" s="586"/>
      <c r="F103" s="586"/>
      <c r="G103" s="586"/>
      <c r="H103" s="602" t="s">
        <v>6</v>
      </c>
      <c r="I103" s="602"/>
      <c r="J103" s="602"/>
      <c r="K103" s="602"/>
      <c r="L103" s="602"/>
      <c r="M103" s="602"/>
      <c r="N103" s="602"/>
      <c r="O103" s="602"/>
      <c r="P103" s="602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</row>
    <row r="104" spans="1:16" ht="13.5" thickBot="1">
      <c r="A104" s="176" t="s">
        <v>7</v>
      </c>
      <c r="B104" s="175" t="s">
        <v>51</v>
      </c>
      <c r="C104" s="176" t="s">
        <v>9</v>
      </c>
      <c r="D104" s="309"/>
      <c r="E104" s="588"/>
      <c r="F104" s="588"/>
      <c r="G104" s="588"/>
      <c r="H104" s="594" t="s">
        <v>11</v>
      </c>
      <c r="I104" s="588"/>
      <c r="J104" s="588"/>
      <c r="K104" s="588" t="s">
        <v>12</v>
      </c>
      <c r="L104" s="588"/>
      <c r="M104" s="588"/>
      <c r="N104" s="588" t="s">
        <v>13</v>
      </c>
      <c r="O104" s="588"/>
      <c r="P104" s="588"/>
    </row>
    <row r="105" spans="1:16" ht="13.5" thickBot="1">
      <c r="A105" s="176" t="s">
        <v>14</v>
      </c>
      <c r="B105" s="310"/>
      <c r="C105" s="310"/>
      <c r="D105" s="309"/>
      <c r="E105" s="311" t="s">
        <v>15</v>
      </c>
      <c r="F105" s="311" t="s">
        <v>16</v>
      </c>
      <c r="G105" s="311" t="s">
        <v>17</v>
      </c>
      <c r="H105" s="311" t="s">
        <v>15</v>
      </c>
      <c r="I105" s="311" t="s">
        <v>16</v>
      </c>
      <c r="J105" s="311" t="s">
        <v>17</v>
      </c>
      <c r="K105" s="311" t="s">
        <v>15</v>
      </c>
      <c r="L105" s="311" t="s">
        <v>16</v>
      </c>
      <c r="M105" s="311" t="s">
        <v>17</v>
      </c>
      <c r="N105" s="311" t="s">
        <v>15</v>
      </c>
      <c r="O105" s="311" t="s">
        <v>16</v>
      </c>
      <c r="P105" s="311" t="s">
        <v>17</v>
      </c>
    </row>
    <row r="106" spans="1:16" ht="12.75">
      <c r="A106" s="40" t="s">
        <v>19</v>
      </c>
      <c r="B106" s="401" t="s">
        <v>123</v>
      </c>
      <c r="C106" s="9" t="s">
        <v>124</v>
      </c>
      <c r="D106" s="398"/>
      <c r="E106" s="312">
        <v>3</v>
      </c>
      <c r="F106" s="60">
        <v>3</v>
      </c>
      <c r="G106" s="60">
        <f>SUM(E106:F106)</f>
        <v>6</v>
      </c>
      <c r="H106" s="60">
        <v>3</v>
      </c>
      <c r="I106" s="60">
        <v>2</v>
      </c>
      <c r="J106" s="60">
        <f>SUM(H106:I106)</f>
        <v>5</v>
      </c>
      <c r="K106" s="60">
        <v>41</v>
      </c>
      <c r="L106" s="60">
        <v>59</v>
      </c>
      <c r="M106" s="20">
        <f>SUM(K106:L106)</f>
        <v>100</v>
      </c>
      <c r="N106" s="60">
        <f aca="true" t="shared" si="27" ref="N106:O108">SUM(H106,K106)</f>
        <v>44</v>
      </c>
      <c r="O106" s="60">
        <f t="shared" si="27"/>
        <v>61</v>
      </c>
      <c r="P106" s="146">
        <f>SUM(N106:O106)</f>
        <v>105</v>
      </c>
    </row>
    <row r="107" spans="1:16" ht="12.75">
      <c r="A107" s="38" t="s">
        <v>153</v>
      </c>
      <c r="B107" s="402" t="s">
        <v>123</v>
      </c>
      <c r="C107" s="10" t="s">
        <v>124</v>
      </c>
      <c r="D107" s="274"/>
      <c r="E107" s="314">
        <v>0</v>
      </c>
      <c r="F107" s="62">
        <v>0</v>
      </c>
      <c r="G107" s="102">
        <f>SUM(E107:F107)</f>
        <v>0</v>
      </c>
      <c r="H107" s="62">
        <v>0</v>
      </c>
      <c r="I107" s="62">
        <v>0</v>
      </c>
      <c r="J107" s="62">
        <f>SUM(H107:I107)</f>
        <v>0</v>
      </c>
      <c r="K107" s="62">
        <v>3</v>
      </c>
      <c r="L107" s="62">
        <v>2</v>
      </c>
      <c r="M107" s="60">
        <f>SUM(K107:L107)</f>
        <v>5</v>
      </c>
      <c r="N107" s="60">
        <f>SUM(H107,K107)</f>
        <v>3</v>
      </c>
      <c r="O107" s="60">
        <f>SUM(I107,L107)</f>
        <v>2</v>
      </c>
      <c r="P107" s="146">
        <f>SUM(N107:O107)</f>
        <v>5</v>
      </c>
    </row>
    <row r="108" spans="1:16" ht="13.5" thickBot="1">
      <c r="A108" s="29" t="s">
        <v>125</v>
      </c>
      <c r="B108" s="403" t="s">
        <v>123</v>
      </c>
      <c r="C108" s="117" t="s">
        <v>124</v>
      </c>
      <c r="D108" s="344"/>
      <c r="E108" s="399">
        <v>6</v>
      </c>
      <c r="F108" s="65">
        <v>2</v>
      </c>
      <c r="G108" s="65">
        <f>SUM(E108:F108)</f>
        <v>8</v>
      </c>
      <c r="H108" s="65">
        <v>5</v>
      </c>
      <c r="I108" s="65">
        <v>2</v>
      </c>
      <c r="J108" s="65">
        <f>SUM(H108:I108)</f>
        <v>7</v>
      </c>
      <c r="K108" s="107">
        <v>59</v>
      </c>
      <c r="L108" s="107">
        <v>71</v>
      </c>
      <c r="M108" s="104">
        <f>SUM(K108:L108)</f>
        <v>130</v>
      </c>
      <c r="N108" s="154">
        <f t="shared" si="27"/>
        <v>64</v>
      </c>
      <c r="O108" s="154">
        <f t="shared" si="27"/>
        <v>73</v>
      </c>
      <c r="P108" s="269">
        <f>SUM(N108:O108)</f>
        <v>137</v>
      </c>
    </row>
    <row r="109" spans="1:16" ht="13.5" thickBot="1">
      <c r="A109" s="571" t="s">
        <v>34</v>
      </c>
      <c r="B109" s="571"/>
      <c r="C109" s="571"/>
      <c r="D109" s="572"/>
      <c r="E109" s="346">
        <f aca="true" t="shared" si="28" ref="E109:P109">SUM(E106:E108)</f>
        <v>9</v>
      </c>
      <c r="F109" s="346">
        <f t="shared" si="28"/>
        <v>5</v>
      </c>
      <c r="G109" s="346">
        <f t="shared" si="28"/>
        <v>14</v>
      </c>
      <c r="H109" s="346">
        <f t="shared" si="28"/>
        <v>8</v>
      </c>
      <c r="I109" s="346">
        <f t="shared" si="28"/>
        <v>4</v>
      </c>
      <c r="J109" s="346">
        <f t="shared" si="28"/>
        <v>12</v>
      </c>
      <c r="K109" s="346">
        <f t="shared" si="28"/>
        <v>103</v>
      </c>
      <c r="L109" s="346">
        <f t="shared" si="28"/>
        <v>132</v>
      </c>
      <c r="M109" s="346">
        <f t="shared" si="28"/>
        <v>235</v>
      </c>
      <c r="N109" s="346">
        <f t="shared" si="28"/>
        <v>111</v>
      </c>
      <c r="O109" s="346">
        <f t="shared" si="28"/>
        <v>136</v>
      </c>
      <c r="P109" s="346">
        <f t="shared" si="28"/>
        <v>247</v>
      </c>
    </row>
    <row r="110" spans="1:16" ht="12.75">
      <c r="A110" s="74"/>
      <c r="B110" s="74"/>
      <c r="C110" s="74"/>
      <c r="D110" s="74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</row>
    <row r="111" spans="1:16" ht="13.5" thickBot="1">
      <c r="A111" s="74"/>
      <c r="B111" s="74"/>
      <c r="C111" s="74"/>
      <c r="D111" s="74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</row>
    <row r="112" spans="1:16" ht="13.5" thickBot="1">
      <c r="A112" s="586" t="s">
        <v>126</v>
      </c>
      <c r="B112" s="586"/>
      <c r="C112" s="586"/>
      <c r="D112" s="586"/>
      <c r="E112" s="586"/>
      <c r="F112" s="586"/>
      <c r="G112" s="586"/>
      <c r="H112" s="595" t="s">
        <v>6</v>
      </c>
      <c r="I112" s="595"/>
      <c r="J112" s="595"/>
      <c r="K112" s="595"/>
      <c r="L112" s="595"/>
      <c r="M112" s="595"/>
      <c r="N112" s="595"/>
      <c r="O112" s="595"/>
      <c r="P112" s="595"/>
    </row>
    <row r="113" spans="1:16" ht="13.5" thickBot="1">
      <c r="A113" s="174" t="s">
        <v>7</v>
      </c>
      <c r="B113" s="175" t="s">
        <v>51</v>
      </c>
      <c r="C113" s="176" t="s">
        <v>9</v>
      </c>
      <c r="D113" s="244"/>
      <c r="E113" s="588" t="s">
        <v>10</v>
      </c>
      <c r="F113" s="588"/>
      <c r="G113" s="588"/>
      <c r="H113" s="594" t="s">
        <v>11</v>
      </c>
      <c r="I113" s="594"/>
      <c r="J113" s="594"/>
      <c r="K113" s="588" t="s">
        <v>12</v>
      </c>
      <c r="L113" s="588"/>
      <c r="M113" s="588"/>
      <c r="N113" s="588" t="s">
        <v>13</v>
      </c>
      <c r="O113" s="588"/>
      <c r="P113" s="588"/>
    </row>
    <row r="114" spans="1:16" ht="13.5" thickBot="1">
      <c r="A114" s="174" t="s">
        <v>14</v>
      </c>
      <c r="B114" s="177"/>
      <c r="C114" s="177"/>
      <c r="D114" s="209"/>
      <c r="E114" s="178" t="s">
        <v>15</v>
      </c>
      <c r="F114" s="178" t="s">
        <v>16</v>
      </c>
      <c r="G114" s="178" t="s">
        <v>17</v>
      </c>
      <c r="H114" s="178" t="s">
        <v>15</v>
      </c>
      <c r="I114" s="178" t="s">
        <v>16</v>
      </c>
      <c r="J114" s="178" t="s">
        <v>17</v>
      </c>
      <c r="K114" s="178" t="s">
        <v>15</v>
      </c>
      <c r="L114" s="178" t="s">
        <v>16</v>
      </c>
      <c r="M114" s="178" t="s">
        <v>17</v>
      </c>
      <c r="N114" s="178" t="s">
        <v>15</v>
      </c>
      <c r="O114" s="178" t="s">
        <v>16</v>
      </c>
      <c r="P114" s="178" t="s">
        <v>17</v>
      </c>
    </row>
    <row r="115" spans="1:16" ht="13.5" customHeight="1">
      <c r="A115" s="157" t="s">
        <v>19</v>
      </c>
      <c r="B115" s="158" t="s">
        <v>176</v>
      </c>
      <c r="C115" s="188" t="s">
        <v>128</v>
      </c>
      <c r="D115" s="245"/>
      <c r="E115" s="246">
        <v>8</v>
      </c>
      <c r="F115" s="151">
        <v>10</v>
      </c>
      <c r="G115" s="20">
        <f>SUM(E115:F115)</f>
        <v>18</v>
      </c>
      <c r="H115" s="151">
        <v>13</v>
      </c>
      <c r="I115" s="151">
        <v>12</v>
      </c>
      <c r="J115" s="20">
        <f>SUM(H115:I115)</f>
        <v>25</v>
      </c>
      <c r="K115" s="16">
        <v>136</v>
      </c>
      <c r="L115" s="16">
        <v>195</v>
      </c>
      <c r="M115" s="20">
        <f>SUM(K115:L115)</f>
        <v>331</v>
      </c>
      <c r="N115" s="16">
        <f>SUM(H115,K115)</f>
        <v>149</v>
      </c>
      <c r="O115" s="16">
        <f>SUM(I115,L115)</f>
        <v>207</v>
      </c>
      <c r="P115" s="152">
        <f>SUM(N115:O115)</f>
        <v>356</v>
      </c>
    </row>
    <row r="116" spans="1:16" ht="13.5" thickBot="1">
      <c r="A116" s="147" t="s">
        <v>125</v>
      </c>
      <c r="B116" s="23" t="s">
        <v>176</v>
      </c>
      <c r="C116" s="153" t="s">
        <v>129</v>
      </c>
      <c r="D116" s="245"/>
      <c r="E116" s="243">
        <v>12</v>
      </c>
      <c r="F116" s="63">
        <v>7</v>
      </c>
      <c r="G116" s="20">
        <f>SUM(E116:F116)</f>
        <v>19</v>
      </c>
      <c r="H116" s="63">
        <v>37</v>
      </c>
      <c r="I116" s="63">
        <v>24</v>
      </c>
      <c r="J116" s="154">
        <f>SUM(H116:I116)</f>
        <v>61</v>
      </c>
      <c r="K116" s="19">
        <v>179</v>
      </c>
      <c r="L116" s="19">
        <v>192</v>
      </c>
      <c r="M116" s="154">
        <f>SUM(K116:L116)</f>
        <v>371</v>
      </c>
      <c r="N116" s="149">
        <f>SUM(H116,K116)</f>
        <v>216</v>
      </c>
      <c r="O116" s="149">
        <f>SUM(I116,L116)</f>
        <v>216</v>
      </c>
      <c r="P116" s="150">
        <f>SUM(N116:O116)</f>
        <v>432</v>
      </c>
    </row>
    <row r="117" spans="1:16" ht="13.5" thickBot="1">
      <c r="A117" s="569" t="s">
        <v>34</v>
      </c>
      <c r="B117" s="569"/>
      <c r="C117" s="569"/>
      <c r="D117" s="570"/>
      <c r="E117" s="180">
        <f aca="true" t="shared" si="29" ref="E117:P117">SUM(E115:E116)</f>
        <v>20</v>
      </c>
      <c r="F117" s="180">
        <f t="shared" si="29"/>
        <v>17</v>
      </c>
      <c r="G117" s="180">
        <f t="shared" si="29"/>
        <v>37</v>
      </c>
      <c r="H117" s="180">
        <f t="shared" si="29"/>
        <v>50</v>
      </c>
      <c r="I117" s="180">
        <f t="shared" si="29"/>
        <v>36</v>
      </c>
      <c r="J117" s="180">
        <f t="shared" si="29"/>
        <v>86</v>
      </c>
      <c r="K117" s="180">
        <f t="shared" si="29"/>
        <v>315</v>
      </c>
      <c r="L117" s="182">
        <f t="shared" si="29"/>
        <v>387</v>
      </c>
      <c r="M117" s="180">
        <f t="shared" si="29"/>
        <v>702</v>
      </c>
      <c r="N117" s="180">
        <f t="shared" si="29"/>
        <v>365</v>
      </c>
      <c r="O117" s="180">
        <f t="shared" si="29"/>
        <v>423</v>
      </c>
      <c r="P117" s="180">
        <f t="shared" si="29"/>
        <v>788</v>
      </c>
    </row>
    <row r="118" spans="1:53" s="8" customFormat="1" ht="12.75">
      <c r="A118" s="74"/>
      <c r="B118" s="74"/>
      <c r="C118" s="74"/>
      <c r="D118" s="74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</row>
    <row r="119" spans="1:53" s="8" customFormat="1" ht="12.75">
      <c r="A119" s="74"/>
      <c r="B119" s="74"/>
      <c r="C119" s="74"/>
      <c r="D119" s="74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</row>
    <row r="120" spans="1:53" s="8" customFormat="1" ht="12.75">
      <c r="A120" s="74"/>
      <c r="B120" s="74"/>
      <c r="C120" s="74"/>
      <c r="D120" s="74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</row>
    <row r="121" spans="1:53" s="8" customFormat="1" ht="12.75">
      <c r="A121" s="74"/>
      <c r="B121" s="74"/>
      <c r="C121" s="74"/>
      <c r="D121" s="74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</row>
    <row r="122" spans="1:53" s="8" customFormat="1" ht="12.75">
      <c r="A122" s="74"/>
      <c r="B122" s="74"/>
      <c r="C122" s="74"/>
      <c r="D122" s="74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</row>
    <row r="123" spans="1:53" s="8" customFormat="1" ht="12.75">
      <c r="A123" s="74"/>
      <c r="B123" s="74"/>
      <c r="C123" s="74"/>
      <c r="D123" s="74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</row>
    <row r="124" spans="1:53" s="8" customFormat="1" ht="12.75">
      <c r="A124" s="74"/>
      <c r="B124" s="74"/>
      <c r="C124" s="74"/>
      <c r="D124" s="74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</row>
    <row r="125" spans="1:53" s="8" customFormat="1" ht="12.75">
      <c r="A125" s="74"/>
      <c r="B125" s="74"/>
      <c r="C125" s="74"/>
      <c r="D125" s="74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</row>
    <row r="126" spans="1:53" s="8" customFormat="1" ht="13.5" thickBot="1">
      <c r="A126" s="74"/>
      <c r="B126" s="74"/>
      <c r="C126" s="74"/>
      <c r="D126" s="74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</row>
    <row r="127" spans="1:53" s="8" customFormat="1" ht="13.5" thickBot="1">
      <c r="A127" s="586" t="s">
        <v>130</v>
      </c>
      <c r="B127" s="586"/>
      <c r="C127" s="586"/>
      <c r="D127" s="586"/>
      <c r="E127" s="586"/>
      <c r="F127" s="586"/>
      <c r="G127" s="586"/>
      <c r="H127" s="595" t="s">
        <v>6</v>
      </c>
      <c r="I127" s="595"/>
      <c r="J127" s="595"/>
      <c r="K127" s="595"/>
      <c r="L127" s="595"/>
      <c r="M127" s="595"/>
      <c r="N127" s="595"/>
      <c r="O127" s="595"/>
      <c r="P127" s="595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</row>
    <row r="128" spans="1:16" ht="13.5" thickBot="1">
      <c r="A128" s="174" t="s">
        <v>7</v>
      </c>
      <c r="B128" s="175" t="s">
        <v>51</v>
      </c>
      <c r="C128" s="176" t="s">
        <v>9</v>
      </c>
      <c r="D128" s="244"/>
      <c r="E128" s="588" t="s">
        <v>10</v>
      </c>
      <c r="F128" s="588"/>
      <c r="G128" s="588"/>
      <c r="H128" s="594" t="s">
        <v>11</v>
      </c>
      <c r="I128" s="588"/>
      <c r="J128" s="588"/>
      <c r="K128" s="588" t="s">
        <v>12</v>
      </c>
      <c r="L128" s="588"/>
      <c r="M128" s="588"/>
      <c r="N128" s="588" t="s">
        <v>13</v>
      </c>
      <c r="O128" s="588"/>
      <c r="P128" s="588"/>
    </row>
    <row r="129" spans="1:16" ht="13.5" thickBot="1">
      <c r="A129" s="174" t="s">
        <v>14</v>
      </c>
      <c r="B129" s="177"/>
      <c r="C129" s="177"/>
      <c r="D129" s="209"/>
      <c r="E129" s="178" t="s">
        <v>15</v>
      </c>
      <c r="F129" s="178" t="s">
        <v>16</v>
      </c>
      <c r="G129" s="178" t="s">
        <v>17</v>
      </c>
      <c r="H129" s="178" t="s">
        <v>15</v>
      </c>
      <c r="I129" s="178" t="s">
        <v>16</v>
      </c>
      <c r="J129" s="178" t="s">
        <v>17</v>
      </c>
      <c r="K129" s="178" t="s">
        <v>15</v>
      </c>
      <c r="L129" s="178" t="s">
        <v>16</v>
      </c>
      <c r="M129" s="178" t="s">
        <v>17</v>
      </c>
      <c r="N129" s="178" t="s">
        <v>15</v>
      </c>
      <c r="O129" s="178" t="s">
        <v>16</v>
      </c>
      <c r="P129" s="178" t="s">
        <v>17</v>
      </c>
    </row>
    <row r="130" spans="1:16" ht="12.75">
      <c r="A130" s="157" t="s">
        <v>19</v>
      </c>
      <c r="B130" s="158" t="s">
        <v>127</v>
      </c>
      <c r="C130" s="159" t="s">
        <v>131</v>
      </c>
      <c r="D130" s="215"/>
      <c r="E130" s="216">
        <v>0</v>
      </c>
      <c r="F130" s="26">
        <v>0</v>
      </c>
      <c r="G130" s="108">
        <f>SUM(E130:F130)</f>
        <v>0</v>
      </c>
      <c r="H130" s="26">
        <v>0</v>
      </c>
      <c r="I130" s="26">
        <v>0</v>
      </c>
      <c r="J130" s="108">
        <f>SUM(H130:I130)</f>
        <v>0</v>
      </c>
      <c r="K130" s="26">
        <v>64</v>
      </c>
      <c r="L130" s="26">
        <v>52</v>
      </c>
      <c r="M130" s="108">
        <f>SUM(K130:L130)</f>
        <v>116</v>
      </c>
      <c r="N130" s="26">
        <f>SUM(H130,K130)</f>
        <v>64</v>
      </c>
      <c r="O130" s="26">
        <f>SUM(I130,L130)</f>
        <v>52</v>
      </c>
      <c r="P130" s="156">
        <f>SUM(N130:O130)</f>
        <v>116</v>
      </c>
    </row>
    <row r="131" spans="1:53" s="8" customFormat="1" ht="12.75">
      <c r="A131" s="64" t="s">
        <v>125</v>
      </c>
      <c r="B131" s="22" t="s">
        <v>127</v>
      </c>
      <c r="C131" s="7" t="s">
        <v>131</v>
      </c>
      <c r="D131" s="235"/>
      <c r="E131" s="210">
        <v>0</v>
      </c>
      <c r="F131" s="25">
        <v>0</v>
      </c>
      <c r="G131" s="108">
        <f aca="true" t="shared" si="30" ref="G131:G137">SUM(E131:F131)</f>
        <v>0</v>
      </c>
      <c r="H131" s="25">
        <v>0</v>
      </c>
      <c r="I131" s="25">
        <v>0</v>
      </c>
      <c r="J131" s="108">
        <f aca="true" t="shared" si="31" ref="J131:J137">SUM(H131:I131)</f>
        <v>0</v>
      </c>
      <c r="K131" s="25">
        <v>41</v>
      </c>
      <c r="L131" s="25">
        <v>53</v>
      </c>
      <c r="M131" s="108">
        <f aca="true" t="shared" si="32" ref="M131:M137">SUM(K131:L131)</f>
        <v>94</v>
      </c>
      <c r="N131" s="26">
        <f aca="true" t="shared" si="33" ref="N131:O137">SUM(H131,K131)</f>
        <v>41</v>
      </c>
      <c r="O131" s="26">
        <f t="shared" si="33"/>
        <v>53</v>
      </c>
      <c r="P131" s="156">
        <f aca="true" t="shared" si="34" ref="P131:P137">SUM(N131:O131)</f>
        <v>94</v>
      </c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</row>
    <row r="132" spans="1:53" s="8" customFormat="1" ht="24">
      <c r="A132" s="64" t="s">
        <v>156</v>
      </c>
      <c r="B132" s="404" t="s">
        <v>230</v>
      </c>
      <c r="C132" s="7" t="s">
        <v>131</v>
      </c>
      <c r="D132" s="241"/>
      <c r="E132" s="210">
        <v>2</v>
      </c>
      <c r="F132" s="25">
        <v>3</v>
      </c>
      <c r="G132" s="108">
        <f t="shared" si="30"/>
        <v>5</v>
      </c>
      <c r="H132" s="25">
        <v>3</v>
      </c>
      <c r="I132" s="25">
        <v>2</v>
      </c>
      <c r="J132" s="108">
        <f t="shared" si="31"/>
        <v>5</v>
      </c>
      <c r="K132" s="25">
        <v>100</v>
      </c>
      <c r="L132" s="25">
        <v>55</v>
      </c>
      <c r="M132" s="108">
        <f t="shared" si="32"/>
        <v>155</v>
      </c>
      <c r="N132" s="26">
        <f t="shared" si="33"/>
        <v>103</v>
      </c>
      <c r="O132" s="26">
        <f t="shared" si="33"/>
        <v>57</v>
      </c>
      <c r="P132" s="156">
        <f t="shared" si="34"/>
        <v>160</v>
      </c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</row>
    <row r="133" spans="1:53" s="8" customFormat="1" ht="12.75">
      <c r="A133" s="157" t="s">
        <v>19</v>
      </c>
      <c r="B133" s="158" t="s">
        <v>127</v>
      </c>
      <c r="C133" s="159" t="s">
        <v>132</v>
      </c>
      <c r="D133" s="230"/>
      <c r="E133" s="216">
        <v>0</v>
      </c>
      <c r="F133" s="26">
        <v>0</v>
      </c>
      <c r="G133" s="108">
        <f t="shared" si="30"/>
        <v>0</v>
      </c>
      <c r="H133" s="26">
        <v>0</v>
      </c>
      <c r="I133" s="26">
        <v>1</v>
      </c>
      <c r="J133" s="108">
        <f t="shared" si="31"/>
        <v>1</v>
      </c>
      <c r="K133" s="26">
        <v>71</v>
      </c>
      <c r="L133" s="26">
        <v>63</v>
      </c>
      <c r="M133" s="108">
        <f t="shared" si="32"/>
        <v>134</v>
      </c>
      <c r="N133" s="26">
        <f t="shared" si="33"/>
        <v>71</v>
      </c>
      <c r="O133" s="26">
        <f t="shared" si="33"/>
        <v>64</v>
      </c>
      <c r="P133" s="156">
        <f t="shared" si="34"/>
        <v>135</v>
      </c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</row>
    <row r="134" spans="1:53" s="8" customFormat="1" ht="12.75">
      <c r="A134" s="64" t="s">
        <v>125</v>
      </c>
      <c r="B134" s="22" t="s">
        <v>127</v>
      </c>
      <c r="C134" s="7" t="s">
        <v>132</v>
      </c>
      <c r="D134" s="235"/>
      <c r="E134" s="210">
        <v>0</v>
      </c>
      <c r="F134" s="25">
        <v>0</v>
      </c>
      <c r="G134" s="108">
        <f t="shared" si="30"/>
        <v>0</v>
      </c>
      <c r="H134" s="58">
        <v>0</v>
      </c>
      <c r="I134" s="25">
        <v>0</v>
      </c>
      <c r="J134" s="108">
        <f t="shared" si="31"/>
        <v>0</v>
      </c>
      <c r="K134" s="25">
        <v>82</v>
      </c>
      <c r="L134" s="25">
        <v>55</v>
      </c>
      <c r="M134" s="108">
        <f t="shared" si="32"/>
        <v>137</v>
      </c>
      <c r="N134" s="26">
        <f t="shared" si="33"/>
        <v>82</v>
      </c>
      <c r="O134" s="26">
        <f t="shared" si="33"/>
        <v>55</v>
      </c>
      <c r="P134" s="156">
        <f t="shared" si="34"/>
        <v>137</v>
      </c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</row>
    <row r="135" spans="1:16" ht="12.75">
      <c r="A135" s="285" t="s">
        <v>133</v>
      </c>
      <c r="B135" s="22" t="s">
        <v>127</v>
      </c>
      <c r="C135" s="7" t="s">
        <v>132</v>
      </c>
      <c r="D135" s="235"/>
      <c r="E135" s="210">
        <v>0</v>
      </c>
      <c r="F135" s="25">
        <v>0</v>
      </c>
      <c r="G135" s="108">
        <f>SUM(E135:F135)</f>
        <v>0</v>
      </c>
      <c r="H135" s="58">
        <v>0</v>
      </c>
      <c r="I135" s="25">
        <v>0</v>
      </c>
      <c r="J135" s="108">
        <f t="shared" si="31"/>
        <v>0</v>
      </c>
      <c r="K135" s="25">
        <v>3</v>
      </c>
      <c r="L135" s="25">
        <v>9</v>
      </c>
      <c r="M135" s="108">
        <f t="shared" si="32"/>
        <v>12</v>
      </c>
      <c r="N135" s="26">
        <f t="shared" si="33"/>
        <v>3</v>
      </c>
      <c r="O135" s="26">
        <f t="shared" si="33"/>
        <v>9</v>
      </c>
      <c r="P135" s="156">
        <f t="shared" si="34"/>
        <v>12</v>
      </c>
    </row>
    <row r="136" spans="1:16" ht="12.75">
      <c r="A136" s="285" t="s">
        <v>224</v>
      </c>
      <c r="B136" s="22" t="s">
        <v>221</v>
      </c>
      <c r="C136" s="7" t="s">
        <v>222</v>
      </c>
      <c r="D136" s="235"/>
      <c r="E136" s="210">
        <v>0</v>
      </c>
      <c r="F136" s="25">
        <v>0</v>
      </c>
      <c r="G136" s="108">
        <f t="shared" si="30"/>
        <v>0</v>
      </c>
      <c r="H136" s="58">
        <v>0</v>
      </c>
      <c r="I136" s="25">
        <v>0</v>
      </c>
      <c r="J136" s="108">
        <f t="shared" si="31"/>
        <v>0</v>
      </c>
      <c r="K136" s="25">
        <v>23</v>
      </c>
      <c r="L136" s="25">
        <v>19</v>
      </c>
      <c r="M136" s="108">
        <f t="shared" si="32"/>
        <v>42</v>
      </c>
      <c r="N136" s="26">
        <f t="shared" si="33"/>
        <v>23</v>
      </c>
      <c r="O136" s="26">
        <f t="shared" si="33"/>
        <v>19</v>
      </c>
      <c r="P136" s="156">
        <f t="shared" si="34"/>
        <v>42</v>
      </c>
    </row>
    <row r="137" spans="1:53" s="8" customFormat="1" ht="13.5" thickBot="1">
      <c r="A137" s="296" t="s">
        <v>223</v>
      </c>
      <c r="B137" s="287" t="s">
        <v>221</v>
      </c>
      <c r="C137" s="288" t="s">
        <v>222</v>
      </c>
      <c r="D137" s="289"/>
      <c r="E137" s="290">
        <v>3</v>
      </c>
      <c r="F137" s="294">
        <v>4</v>
      </c>
      <c r="G137" s="452">
        <f t="shared" si="30"/>
        <v>7</v>
      </c>
      <c r="H137" s="292">
        <v>10</v>
      </c>
      <c r="I137" s="294">
        <v>15</v>
      </c>
      <c r="J137" s="452">
        <f t="shared" si="31"/>
        <v>25</v>
      </c>
      <c r="K137" s="294">
        <v>50</v>
      </c>
      <c r="L137" s="294">
        <v>83</v>
      </c>
      <c r="M137" s="452">
        <f t="shared" si="32"/>
        <v>133</v>
      </c>
      <c r="N137" s="453">
        <f t="shared" si="33"/>
        <v>60</v>
      </c>
      <c r="O137" s="453">
        <f t="shared" si="33"/>
        <v>98</v>
      </c>
      <c r="P137" s="454">
        <f t="shared" si="34"/>
        <v>158</v>
      </c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</row>
    <row r="138" spans="1:53" s="8" customFormat="1" ht="13.5" thickBot="1">
      <c r="A138" s="584" t="s">
        <v>34</v>
      </c>
      <c r="B138" s="584"/>
      <c r="C138" s="584"/>
      <c r="D138" s="585"/>
      <c r="E138" s="251">
        <f aca="true" t="shared" si="35" ref="E138:P138">SUM(E130:E137)</f>
        <v>5</v>
      </c>
      <c r="F138" s="251">
        <f t="shared" si="35"/>
        <v>7</v>
      </c>
      <c r="G138" s="180">
        <f t="shared" si="35"/>
        <v>12</v>
      </c>
      <c r="H138" s="251">
        <f t="shared" si="35"/>
        <v>13</v>
      </c>
      <c r="I138" s="251">
        <f t="shared" si="35"/>
        <v>18</v>
      </c>
      <c r="J138" s="180">
        <f t="shared" si="35"/>
        <v>31</v>
      </c>
      <c r="K138" s="251">
        <f t="shared" si="35"/>
        <v>434</v>
      </c>
      <c r="L138" s="251">
        <f t="shared" si="35"/>
        <v>389</v>
      </c>
      <c r="M138" s="180">
        <f t="shared" si="35"/>
        <v>823</v>
      </c>
      <c r="N138" s="180">
        <f t="shared" si="35"/>
        <v>447</v>
      </c>
      <c r="O138" s="180">
        <f t="shared" si="35"/>
        <v>407</v>
      </c>
      <c r="P138" s="180">
        <f t="shared" si="35"/>
        <v>854</v>
      </c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</row>
    <row r="139" spans="1:16" ht="13.5" thickBot="1">
      <c r="A139" s="74"/>
      <c r="B139" s="74"/>
      <c r="C139" s="74"/>
      <c r="D139" s="74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1:16" ht="13.5" thickBot="1">
      <c r="A140" s="586" t="s">
        <v>134</v>
      </c>
      <c r="B140" s="586"/>
      <c r="C140" s="586"/>
      <c r="D140" s="586"/>
      <c r="E140" s="586"/>
      <c r="F140" s="586"/>
      <c r="G140" s="586"/>
      <c r="H140" s="595" t="s">
        <v>6</v>
      </c>
      <c r="I140" s="595"/>
      <c r="J140" s="595"/>
      <c r="K140" s="595"/>
      <c r="L140" s="595"/>
      <c r="M140" s="595"/>
      <c r="N140" s="595"/>
      <c r="O140" s="595"/>
      <c r="P140" s="595"/>
    </row>
    <row r="141" spans="1:16" ht="13.5" thickBot="1">
      <c r="A141" s="174" t="s">
        <v>7</v>
      </c>
      <c r="B141" s="175" t="s">
        <v>51</v>
      </c>
      <c r="C141" s="176" t="s">
        <v>9</v>
      </c>
      <c r="D141" s="176"/>
      <c r="E141" s="588" t="s">
        <v>10</v>
      </c>
      <c r="F141" s="588"/>
      <c r="G141" s="588"/>
      <c r="H141" s="594" t="s">
        <v>11</v>
      </c>
      <c r="I141" s="594"/>
      <c r="J141" s="594"/>
      <c r="K141" s="588" t="s">
        <v>12</v>
      </c>
      <c r="L141" s="588"/>
      <c r="M141" s="588"/>
      <c r="N141" s="588" t="s">
        <v>13</v>
      </c>
      <c r="O141" s="588"/>
      <c r="P141" s="588"/>
    </row>
    <row r="142" spans="1:16" ht="13.5" thickBot="1">
      <c r="A142" s="189" t="s">
        <v>14</v>
      </c>
      <c r="B142" s="190"/>
      <c r="C142" s="177"/>
      <c r="D142" s="209"/>
      <c r="E142" s="178" t="s">
        <v>15</v>
      </c>
      <c r="F142" s="178" t="s">
        <v>16</v>
      </c>
      <c r="G142" s="178" t="s">
        <v>17</v>
      </c>
      <c r="H142" s="178" t="s">
        <v>15</v>
      </c>
      <c r="I142" s="178" t="s">
        <v>16</v>
      </c>
      <c r="J142" s="178" t="s">
        <v>17</v>
      </c>
      <c r="K142" s="178" t="s">
        <v>15</v>
      </c>
      <c r="L142" s="178" t="s">
        <v>16</v>
      </c>
      <c r="M142" s="178" t="s">
        <v>17</v>
      </c>
      <c r="N142" s="178" t="s">
        <v>15</v>
      </c>
      <c r="O142" s="178" t="s">
        <v>16</v>
      </c>
      <c r="P142" s="178" t="s">
        <v>17</v>
      </c>
    </row>
    <row r="143" spans="1:16" ht="13.5" customHeight="1">
      <c r="A143" s="157" t="s">
        <v>135</v>
      </c>
      <c r="B143" s="410" t="s">
        <v>216</v>
      </c>
      <c r="C143" s="159" t="s">
        <v>136</v>
      </c>
      <c r="D143" s="215"/>
      <c r="E143" s="246">
        <v>0</v>
      </c>
      <c r="F143" s="151">
        <v>0</v>
      </c>
      <c r="G143" s="20">
        <f>SUM(E143:F143)</f>
        <v>0</v>
      </c>
      <c r="H143" s="151">
        <v>0</v>
      </c>
      <c r="I143" s="151">
        <v>0</v>
      </c>
      <c r="J143" s="20">
        <f>SUM(H143:I143)</f>
        <v>0</v>
      </c>
      <c r="K143" s="16">
        <v>34</v>
      </c>
      <c r="L143" s="16">
        <v>28</v>
      </c>
      <c r="M143" s="20">
        <f>SUM(K143:L143)</f>
        <v>62</v>
      </c>
      <c r="N143" s="16">
        <f>SUM(H143,K143)</f>
        <v>34</v>
      </c>
      <c r="O143" s="16">
        <f>SUM(I143,L143)</f>
        <v>28</v>
      </c>
      <c r="P143" s="152">
        <f>SUM(N143:O143)</f>
        <v>62</v>
      </c>
    </row>
    <row r="144" spans="1:16" ht="21.75" customHeight="1" thickBot="1">
      <c r="A144" s="29" t="s">
        <v>54</v>
      </c>
      <c r="B144" s="412" t="s">
        <v>216</v>
      </c>
      <c r="C144" s="148" t="s">
        <v>136</v>
      </c>
      <c r="D144" s="247"/>
      <c r="E144" s="243">
        <v>0</v>
      </c>
      <c r="F144" s="63">
        <v>0</v>
      </c>
      <c r="G144" s="154">
        <f>SUM(E144:F144)</f>
        <v>0</v>
      </c>
      <c r="H144" s="63">
        <v>0</v>
      </c>
      <c r="I144" s="63">
        <v>0</v>
      </c>
      <c r="J144" s="65">
        <f>SUM(H144:I144)</f>
        <v>0</v>
      </c>
      <c r="K144" s="19">
        <v>61</v>
      </c>
      <c r="L144" s="19">
        <v>14</v>
      </c>
      <c r="M144" s="154">
        <f>SUM(K144:L144)</f>
        <v>75</v>
      </c>
      <c r="N144" s="149">
        <f>SUM(H144,K144)</f>
        <v>61</v>
      </c>
      <c r="O144" s="149">
        <f>SUM(I144,L144)</f>
        <v>14</v>
      </c>
      <c r="P144" s="150">
        <f>SUM(N144:O144)</f>
        <v>75</v>
      </c>
    </row>
    <row r="145" spans="1:16" ht="13.5" thickBot="1">
      <c r="A145" s="569" t="s">
        <v>34</v>
      </c>
      <c r="B145" s="569"/>
      <c r="C145" s="569"/>
      <c r="D145" s="570"/>
      <c r="E145" s="180">
        <f aca="true" t="shared" si="36" ref="E145:P145">SUM(E143:E144)</f>
        <v>0</v>
      </c>
      <c r="F145" s="180">
        <f t="shared" si="36"/>
        <v>0</v>
      </c>
      <c r="G145" s="180">
        <f t="shared" si="36"/>
        <v>0</v>
      </c>
      <c r="H145" s="180">
        <f t="shared" si="36"/>
        <v>0</v>
      </c>
      <c r="I145" s="180">
        <f t="shared" si="36"/>
        <v>0</v>
      </c>
      <c r="J145" s="180">
        <f t="shared" si="36"/>
        <v>0</v>
      </c>
      <c r="K145" s="180">
        <f t="shared" si="36"/>
        <v>95</v>
      </c>
      <c r="L145" s="180">
        <f t="shared" si="36"/>
        <v>42</v>
      </c>
      <c r="M145" s="180">
        <f t="shared" si="36"/>
        <v>137</v>
      </c>
      <c r="N145" s="180">
        <f t="shared" si="36"/>
        <v>95</v>
      </c>
      <c r="O145" s="180">
        <f t="shared" si="36"/>
        <v>42</v>
      </c>
      <c r="P145" s="180">
        <f t="shared" si="36"/>
        <v>137</v>
      </c>
    </row>
    <row r="146" spans="1:16" ht="13.5" thickBot="1">
      <c r="A146" s="74"/>
      <c r="B146" s="74"/>
      <c r="C146" s="74"/>
      <c r="D146" s="74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1:16" ht="14.25" customHeight="1" thickBot="1">
      <c r="A147" s="586" t="s">
        <v>134</v>
      </c>
      <c r="B147" s="586"/>
      <c r="C147" s="586"/>
      <c r="D147" s="586"/>
      <c r="E147" s="586"/>
      <c r="F147" s="586"/>
      <c r="G147" s="586"/>
      <c r="H147" s="602" t="s">
        <v>6</v>
      </c>
      <c r="I147" s="602"/>
      <c r="J147" s="602"/>
      <c r="K147" s="602"/>
      <c r="L147" s="602"/>
      <c r="M147" s="602"/>
      <c r="N147" s="602"/>
      <c r="O147" s="602"/>
      <c r="P147" s="602"/>
    </row>
    <row r="148" spans="1:16" ht="13.5" thickBot="1">
      <c r="A148" s="176" t="s">
        <v>7</v>
      </c>
      <c r="B148" s="175" t="s">
        <v>51</v>
      </c>
      <c r="C148" s="176" t="s">
        <v>9</v>
      </c>
      <c r="D148" s="176"/>
      <c r="E148" s="588" t="s">
        <v>10</v>
      </c>
      <c r="F148" s="588"/>
      <c r="G148" s="588"/>
      <c r="H148" s="594" t="s">
        <v>11</v>
      </c>
      <c r="I148" s="588"/>
      <c r="J148" s="588"/>
      <c r="K148" s="588" t="s">
        <v>12</v>
      </c>
      <c r="L148" s="588"/>
      <c r="M148" s="588"/>
      <c r="N148" s="588" t="s">
        <v>13</v>
      </c>
      <c r="O148" s="588"/>
      <c r="P148" s="588"/>
    </row>
    <row r="149" spans="1:16" ht="13.5" thickBot="1">
      <c r="A149" s="176" t="s">
        <v>14</v>
      </c>
      <c r="B149" s="310"/>
      <c r="C149" s="310"/>
      <c r="D149" s="309"/>
      <c r="E149" s="311" t="s">
        <v>15</v>
      </c>
      <c r="F149" s="311" t="s">
        <v>16</v>
      </c>
      <c r="G149" s="311" t="s">
        <v>17</v>
      </c>
      <c r="H149" s="311" t="s">
        <v>15</v>
      </c>
      <c r="I149" s="311" t="s">
        <v>16</v>
      </c>
      <c r="J149" s="311" t="s">
        <v>17</v>
      </c>
      <c r="K149" s="311" t="s">
        <v>15</v>
      </c>
      <c r="L149" s="311" t="s">
        <v>16</v>
      </c>
      <c r="M149" s="311" t="s">
        <v>17</v>
      </c>
      <c r="N149" s="311" t="s">
        <v>15</v>
      </c>
      <c r="O149" s="311" t="s">
        <v>16</v>
      </c>
      <c r="P149" s="311" t="s">
        <v>17</v>
      </c>
    </row>
    <row r="150" spans="1:16" ht="12.75">
      <c r="A150" s="40" t="s">
        <v>135</v>
      </c>
      <c r="B150" s="410" t="s">
        <v>217</v>
      </c>
      <c r="C150" s="115" t="s">
        <v>137</v>
      </c>
      <c r="D150" s="392"/>
      <c r="E150" s="393">
        <v>0</v>
      </c>
      <c r="F150" s="108">
        <v>0</v>
      </c>
      <c r="G150" s="108">
        <f aca="true" t="shared" si="37" ref="G150:G155">SUM(E150:F150)</f>
        <v>0</v>
      </c>
      <c r="H150" s="108">
        <v>0</v>
      </c>
      <c r="I150" s="108">
        <v>0</v>
      </c>
      <c r="J150" s="108">
        <f aca="true" t="shared" si="38" ref="J150:J155">SUM(H150:I150)</f>
        <v>0</v>
      </c>
      <c r="K150" s="108">
        <v>55</v>
      </c>
      <c r="L150" s="108">
        <v>16</v>
      </c>
      <c r="M150" s="108">
        <f aca="true" t="shared" si="39" ref="M150:M155">SUM(K150:L150)</f>
        <v>71</v>
      </c>
      <c r="N150" s="108">
        <f aca="true" t="shared" si="40" ref="N150:O155">SUM(H150,K150)</f>
        <v>55</v>
      </c>
      <c r="O150" s="108">
        <f t="shared" si="40"/>
        <v>16</v>
      </c>
      <c r="P150" s="156">
        <f aca="true" t="shared" si="41" ref="P150:P155">SUM(N150:O150)</f>
        <v>71</v>
      </c>
    </row>
    <row r="151" spans="1:16" ht="12.75">
      <c r="A151" s="38" t="s">
        <v>172</v>
      </c>
      <c r="B151" s="410" t="s">
        <v>217</v>
      </c>
      <c r="C151" s="11" t="s">
        <v>137</v>
      </c>
      <c r="D151" s="394"/>
      <c r="E151" s="339">
        <v>0</v>
      </c>
      <c r="F151" s="58">
        <v>0</v>
      </c>
      <c r="G151" s="108">
        <f t="shared" si="37"/>
        <v>0</v>
      </c>
      <c r="H151" s="58">
        <v>6</v>
      </c>
      <c r="I151" s="58">
        <v>6</v>
      </c>
      <c r="J151" s="108">
        <f t="shared" si="38"/>
        <v>12</v>
      </c>
      <c r="K151" s="58">
        <v>0</v>
      </c>
      <c r="L151" s="58">
        <v>8</v>
      </c>
      <c r="M151" s="108">
        <f t="shared" si="39"/>
        <v>8</v>
      </c>
      <c r="N151" s="108">
        <f t="shared" si="40"/>
        <v>6</v>
      </c>
      <c r="O151" s="108">
        <f t="shared" si="40"/>
        <v>14</v>
      </c>
      <c r="P151" s="208">
        <f t="shared" si="41"/>
        <v>20</v>
      </c>
    </row>
    <row r="152" spans="1:16" ht="12.75">
      <c r="A152" s="38" t="s">
        <v>138</v>
      </c>
      <c r="B152" s="410" t="s">
        <v>217</v>
      </c>
      <c r="C152" s="11" t="s">
        <v>137</v>
      </c>
      <c r="D152" s="394"/>
      <c r="E152" s="339">
        <v>0</v>
      </c>
      <c r="F152" s="58">
        <v>0</v>
      </c>
      <c r="G152" s="108">
        <f t="shared" si="37"/>
        <v>0</v>
      </c>
      <c r="H152" s="58">
        <v>0</v>
      </c>
      <c r="I152" s="58">
        <v>0</v>
      </c>
      <c r="J152" s="108">
        <f t="shared" si="38"/>
        <v>0</v>
      </c>
      <c r="K152" s="58">
        <v>14</v>
      </c>
      <c r="L152" s="58">
        <v>12</v>
      </c>
      <c r="M152" s="108">
        <f t="shared" si="39"/>
        <v>26</v>
      </c>
      <c r="N152" s="108">
        <f t="shared" si="40"/>
        <v>14</v>
      </c>
      <c r="O152" s="108">
        <f t="shared" si="40"/>
        <v>12</v>
      </c>
      <c r="P152" s="208">
        <f t="shared" si="41"/>
        <v>26</v>
      </c>
    </row>
    <row r="153" spans="1:53" s="8" customFormat="1" ht="25.5">
      <c r="A153" s="38" t="s">
        <v>139</v>
      </c>
      <c r="B153" s="404" t="s">
        <v>217</v>
      </c>
      <c r="C153" s="11" t="s">
        <v>137</v>
      </c>
      <c r="D153" s="394"/>
      <c r="E153" s="339">
        <v>0</v>
      </c>
      <c r="F153" s="58">
        <v>0</v>
      </c>
      <c r="G153" s="108">
        <f t="shared" si="37"/>
        <v>0</v>
      </c>
      <c r="H153" s="58">
        <v>0</v>
      </c>
      <c r="I153" s="58">
        <v>0</v>
      </c>
      <c r="J153" s="108">
        <f t="shared" si="38"/>
        <v>0</v>
      </c>
      <c r="K153" s="58">
        <v>14</v>
      </c>
      <c r="L153" s="58">
        <v>12</v>
      </c>
      <c r="M153" s="108">
        <f t="shared" si="39"/>
        <v>26</v>
      </c>
      <c r="N153" s="108">
        <f t="shared" si="40"/>
        <v>14</v>
      </c>
      <c r="O153" s="108">
        <f t="shared" si="40"/>
        <v>12</v>
      </c>
      <c r="P153" s="208">
        <f t="shared" si="41"/>
        <v>26</v>
      </c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</row>
    <row r="154" spans="1:16" ht="25.5">
      <c r="A154" s="38" t="s">
        <v>140</v>
      </c>
      <c r="B154" s="404" t="s">
        <v>217</v>
      </c>
      <c r="C154" s="11" t="s">
        <v>137</v>
      </c>
      <c r="D154" s="394"/>
      <c r="E154" s="339">
        <v>0</v>
      </c>
      <c r="F154" s="58">
        <v>0</v>
      </c>
      <c r="G154" s="108">
        <f t="shared" si="37"/>
        <v>0</v>
      </c>
      <c r="H154" s="58">
        <v>0</v>
      </c>
      <c r="I154" s="58">
        <v>0</v>
      </c>
      <c r="J154" s="108">
        <f t="shared" si="38"/>
        <v>0</v>
      </c>
      <c r="K154" s="58">
        <v>35</v>
      </c>
      <c r="L154" s="58">
        <v>15</v>
      </c>
      <c r="M154" s="108">
        <f t="shared" si="39"/>
        <v>50</v>
      </c>
      <c r="N154" s="108">
        <f t="shared" si="40"/>
        <v>35</v>
      </c>
      <c r="O154" s="108">
        <f t="shared" si="40"/>
        <v>15</v>
      </c>
      <c r="P154" s="208">
        <f t="shared" si="41"/>
        <v>50</v>
      </c>
    </row>
    <row r="155" spans="1:16" ht="27" customHeight="1" thickBot="1">
      <c r="A155" s="405" t="s">
        <v>54</v>
      </c>
      <c r="B155" s="411" t="s">
        <v>217</v>
      </c>
      <c r="C155" s="406" t="s">
        <v>137</v>
      </c>
      <c r="D155" s="407"/>
      <c r="E155" s="408">
        <v>0</v>
      </c>
      <c r="F155" s="292">
        <v>0</v>
      </c>
      <c r="G155" s="452">
        <f t="shared" si="37"/>
        <v>0</v>
      </c>
      <c r="H155" s="107">
        <v>0</v>
      </c>
      <c r="I155" s="107">
        <v>0</v>
      </c>
      <c r="J155" s="452">
        <f t="shared" si="38"/>
        <v>0</v>
      </c>
      <c r="K155" s="107">
        <v>92</v>
      </c>
      <c r="L155" s="107">
        <v>18</v>
      </c>
      <c r="M155" s="452">
        <f t="shared" si="39"/>
        <v>110</v>
      </c>
      <c r="N155" s="452">
        <f t="shared" si="40"/>
        <v>92</v>
      </c>
      <c r="O155" s="452">
        <f t="shared" si="40"/>
        <v>18</v>
      </c>
      <c r="P155" s="295">
        <f t="shared" si="41"/>
        <v>110</v>
      </c>
    </row>
    <row r="156" spans="1:16" ht="13.5" customHeight="1" thickBot="1">
      <c r="A156" s="573" t="s">
        <v>34</v>
      </c>
      <c r="B156" s="573"/>
      <c r="C156" s="573"/>
      <c r="D156" s="574"/>
      <c r="E156" s="409">
        <f aca="true" t="shared" si="42" ref="E156:P156">SUM(E150:E155)</f>
        <v>0</v>
      </c>
      <c r="F156" s="409">
        <f t="shared" si="42"/>
        <v>0</v>
      </c>
      <c r="G156" s="355">
        <f t="shared" si="42"/>
        <v>0</v>
      </c>
      <c r="H156" s="355">
        <f t="shared" si="42"/>
        <v>6</v>
      </c>
      <c r="I156" s="355">
        <f t="shared" si="42"/>
        <v>6</v>
      </c>
      <c r="J156" s="355">
        <f t="shared" si="42"/>
        <v>12</v>
      </c>
      <c r="K156" s="355">
        <f t="shared" si="42"/>
        <v>210</v>
      </c>
      <c r="L156" s="355">
        <f t="shared" si="42"/>
        <v>81</v>
      </c>
      <c r="M156" s="355">
        <f t="shared" si="42"/>
        <v>291</v>
      </c>
      <c r="N156" s="355">
        <f t="shared" si="42"/>
        <v>216</v>
      </c>
      <c r="O156" s="355">
        <f t="shared" si="42"/>
        <v>87</v>
      </c>
      <c r="P156" s="409">
        <f t="shared" si="42"/>
        <v>303</v>
      </c>
    </row>
    <row r="157" spans="1:53" s="8" customFormat="1" ht="12.75">
      <c r="A157" s="74"/>
      <c r="B157" s="74"/>
      <c r="C157" s="74"/>
      <c r="D157" s="74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</row>
    <row r="158" ht="15.75" thickBot="1"/>
    <row r="159" spans="1:53" s="8" customFormat="1" ht="13.5" thickBot="1">
      <c r="A159" s="181" t="s">
        <v>14</v>
      </c>
      <c r="B159" s="177"/>
      <c r="C159" s="177" t="s">
        <v>9</v>
      </c>
      <c r="D159" s="177"/>
      <c r="E159" s="178" t="s">
        <v>15</v>
      </c>
      <c r="F159" s="178" t="s">
        <v>16</v>
      </c>
      <c r="G159" s="178" t="s">
        <v>17</v>
      </c>
      <c r="H159" s="178" t="s">
        <v>15</v>
      </c>
      <c r="I159" s="178" t="s">
        <v>16</v>
      </c>
      <c r="J159" s="178" t="s">
        <v>17</v>
      </c>
      <c r="K159" s="178" t="s">
        <v>15</v>
      </c>
      <c r="L159" s="178" t="s">
        <v>16</v>
      </c>
      <c r="M159" s="178" t="s">
        <v>17</v>
      </c>
      <c r="N159" s="178" t="s">
        <v>15</v>
      </c>
      <c r="O159" s="178" t="s">
        <v>16</v>
      </c>
      <c r="P159" s="178" t="s">
        <v>17</v>
      </c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</row>
    <row r="160" spans="1:53" s="8" customFormat="1" ht="26.25" thickBot="1">
      <c r="A160" s="55" t="s">
        <v>208</v>
      </c>
      <c r="B160" s="83" t="s">
        <v>207</v>
      </c>
      <c r="C160" s="84" t="s">
        <v>200</v>
      </c>
      <c r="D160" s="85"/>
      <c r="E160" s="135">
        <v>0</v>
      </c>
      <c r="F160" s="57">
        <v>0</v>
      </c>
      <c r="G160" s="57">
        <f>SUM(E160:F160)</f>
        <v>0</v>
      </c>
      <c r="H160" s="191">
        <v>0</v>
      </c>
      <c r="I160" s="192">
        <v>0</v>
      </c>
      <c r="J160" s="193">
        <f>SUM(H160:I160)</f>
        <v>0</v>
      </c>
      <c r="K160" s="31">
        <v>8</v>
      </c>
      <c r="L160" s="31">
        <v>5</v>
      </c>
      <c r="M160" s="31">
        <f>SUM(K160:L160)</f>
        <v>13</v>
      </c>
      <c r="N160" s="46">
        <f>SUM(H160,K160)</f>
        <v>8</v>
      </c>
      <c r="O160" s="46">
        <f>SUM(I160,L160)</f>
        <v>5</v>
      </c>
      <c r="P160" s="32">
        <f>SUM(N160:O160)</f>
        <v>13</v>
      </c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</row>
    <row r="161" spans="1:53" s="8" customFormat="1" ht="13.5" thickBot="1">
      <c r="A161" s="569" t="s">
        <v>34</v>
      </c>
      <c r="B161" s="569"/>
      <c r="C161" s="569"/>
      <c r="D161" s="569"/>
      <c r="E161" s="180">
        <f>SUM(E160)</f>
        <v>0</v>
      </c>
      <c r="F161" s="180">
        <f aca="true" t="shared" si="43" ref="F161:N161">F160</f>
        <v>0</v>
      </c>
      <c r="G161" s="180">
        <f t="shared" si="43"/>
        <v>0</v>
      </c>
      <c r="H161" s="180">
        <f t="shared" si="43"/>
        <v>0</v>
      </c>
      <c r="I161" s="180">
        <f t="shared" si="43"/>
        <v>0</v>
      </c>
      <c r="J161" s="180">
        <f>J160</f>
        <v>0</v>
      </c>
      <c r="K161" s="180">
        <f>K160</f>
        <v>8</v>
      </c>
      <c r="L161" s="180">
        <f>L160</f>
        <v>5</v>
      </c>
      <c r="M161" s="180">
        <f>M160</f>
        <v>13</v>
      </c>
      <c r="N161" s="180">
        <f t="shared" si="43"/>
        <v>8</v>
      </c>
      <c r="O161" s="180">
        <f>O160</f>
        <v>5</v>
      </c>
      <c r="P161" s="180">
        <f>P160</f>
        <v>13</v>
      </c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</row>
    <row r="162" spans="1:53" s="8" customFormat="1" ht="12.75">
      <c r="A162" s="76"/>
      <c r="B162" s="76"/>
      <c r="C162" s="76"/>
      <c r="D162" s="76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</row>
    <row r="163" spans="1:16" ht="13.5" thickBot="1">
      <c r="A163" s="74"/>
      <c r="B163" s="74"/>
      <c r="C163" s="74"/>
      <c r="D163" s="74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ht="13.5" thickBot="1">
      <c r="A164" s="575" t="s">
        <v>157</v>
      </c>
      <c r="B164" s="575"/>
      <c r="C164" s="575"/>
      <c r="D164" s="575"/>
      <c r="E164" s="67">
        <f aca="true" t="shared" si="44" ref="E164:P164">E27+E38+E54+E77+E84+E100+E109+E117+E138+E145+E156+E161</f>
        <v>1528</v>
      </c>
      <c r="F164" s="67">
        <f t="shared" si="44"/>
        <v>1353</v>
      </c>
      <c r="G164" s="67">
        <f t="shared" si="44"/>
        <v>2881</v>
      </c>
      <c r="H164" s="67">
        <f t="shared" si="44"/>
        <v>1248</v>
      </c>
      <c r="I164" s="67">
        <f t="shared" si="44"/>
        <v>1063</v>
      </c>
      <c r="J164" s="67">
        <f t="shared" si="44"/>
        <v>2311</v>
      </c>
      <c r="K164" s="67">
        <f t="shared" si="44"/>
        <v>9578</v>
      </c>
      <c r="L164" s="67">
        <f t="shared" si="44"/>
        <v>8650</v>
      </c>
      <c r="M164" s="67">
        <f t="shared" si="44"/>
        <v>18228</v>
      </c>
      <c r="N164" s="67">
        <f t="shared" si="44"/>
        <v>10826</v>
      </c>
      <c r="O164" s="67">
        <f t="shared" si="44"/>
        <v>9713</v>
      </c>
      <c r="P164" s="67">
        <f t="shared" si="44"/>
        <v>20539</v>
      </c>
    </row>
    <row r="165" spans="1:16" ht="12.75">
      <c r="A165" s="69"/>
      <c r="B165" s="69"/>
      <c r="C165" s="69"/>
      <c r="D165" s="69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1:16" ht="21" thickBot="1">
      <c r="A166" s="603" t="s">
        <v>194</v>
      </c>
      <c r="B166" s="603"/>
      <c r="C166" s="603"/>
      <c r="D166" s="603"/>
      <c r="E166" s="603"/>
      <c r="F166" s="603"/>
      <c r="G166" s="603"/>
      <c r="H166" s="603"/>
      <c r="I166" s="603"/>
      <c r="J166" s="603"/>
      <c r="K166" s="603"/>
      <c r="L166" s="603"/>
      <c r="M166" s="603"/>
      <c r="N166" s="603"/>
      <c r="O166" s="603"/>
      <c r="P166" s="603"/>
    </row>
    <row r="167" spans="1:16" ht="13.5" thickBot="1">
      <c r="A167" s="586" t="s">
        <v>113</v>
      </c>
      <c r="B167" s="586"/>
      <c r="C167" s="586"/>
      <c r="D167" s="586"/>
      <c r="E167" s="586"/>
      <c r="F167" s="586"/>
      <c r="G167" s="586"/>
      <c r="H167" s="595" t="s">
        <v>6</v>
      </c>
      <c r="I167" s="595"/>
      <c r="J167" s="595"/>
      <c r="K167" s="595"/>
      <c r="L167" s="595"/>
      <c r="M167" s="595"/>
      <c r="N167" s="595"/>
      <c r="O167" s="595"/>
      <c r="P167" s="595"/>
    </row>
    <row r="168" spans="1:16" ht="13.5" thickBot="1">
      <c r="A168" s="174" t="s">
        <v>7</v>
      </c>
      <c r="B168" s="175" t="s">
        <v>51</v>
      </c>
      <c r="C168" s="176" t="s">
        <v>9</v>
      </c>
      <c r="D168" s="176"/>
      <c r="E168" s="588" t="s">
        <v>10</v>
      </c>
      <c r="F168" s="588"/>
      <c r="G168" s="588"/>
      <c r="H168" s="594" t="s">
        <v>11</v>
      </c>
      <c r="I168" s="588"/>
      <c r="J168" s="588"/>
      <c r="K168" s="588" t="s">
        <v>12</v>
      </c>
      <c r="L168" s="588"/>
      <c r="M168" s="588"/>
      <c r="N168" s="588" t="s">
        <v>13</v>
      </c>
      <c r="O168" s="588"/>
      <c r="P168" s="588"/>
    </row>
    <row r="169" spans="1:53" s="8" customFormat="1" ht="13.5" thickBot="1">
      <c r="A169" s="174" t="s">
        <v>14</v>
      </c>
      <c r="B169" s="177"/>
      <c r="C169" s="177"/>
      <c r="D169" s="177"/>
      <c r="E169" s="178" t="s">
        <v>15</v>
      </c>
      <c r="F169" s="178" t="s">
        <v>16</v>
      </c>
      <c r="G169" s="178" t="s">
        <v>17</v>
      </c>
      <c r="H169" s="178" t="s">
        <v>15</v>
      </c>
      <c r="I169" s="178" t="s">
        <v>16</v>
      </c>
      <c r="J169" s="178" t="s">
        <v>17</v>
      </c>
      <c r="K169" s="178" t="s">
        <v>15</v>
      </c>
      <c r="L169" s="178" t="s">
        <v>16</v>
      </c>
      <c r="M169" s="178" t="s">
        <v>17</v>
      </c>
      <c r="N169" s="178" t="s">
        <v>15</v>
      </c>
      <c r="O169" s="178" t="s">
        <v>16</v>
      </c>
      <c r="P169" s="178" t="s">
        <v>17</v>
      </c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</row>
    <row r="170" spans="1:16" ht="39" thickBot="1">
      <c r="A170" s="162" t="s">
        <v>143</v>
      </c>
      <c r="B170" s="72" t="s">
        <v>84</v>
      </c>
      <c r="C170" s="5" t="s">
        <v>118</v>
      </c>
      <c r="D170" s="163"/>
      <c r="E170" s="31">
        <v>18</v>
      </c>
      <c r="F170" s="31">
        <v>11</v>
      </c>
      <c r="G170" s="31">
        <f>SUM(E170:F170)</f>
        <v>29</v>
      </c>
      <c r="H170" s="195">
        <v>11</v>
      </c>
      <c r="I170" s="195">
        <v>8</v>
      </c>
      <c r="J170" s="195">
        <f>SUM(H170,I170)</f>
        <v>19</v>
      </c>
      <c r="K170" s="31">
        <v>19</v>
      </c>
      <c r="L170" s="31">
        <v>18</v>
      </c>
      <c r="M170" s="31">
        <f>SUM(K170:L170)</f>
        <v>37</v>
      </c>
      <c r="N170" s="31">
        <f>SUM(H170,K170)</f>
        <v>30</v>
      </c>
      <c r="O170" s="31">
        <f>SUM(I170,L170)</f>
        <v>26</v>
      </c>
      <c r="P170" s="32">
        <f>SUM(N170:O170)</f>
        <v>56</v>
      </c>
    </row>
    <row r="171" spans="1:16" ht="13.5" thickBot="1">
      <c r="A171" s="569" t="s">
        <v>34</v>
      </c>
      <c r="B171" s="569"/>
      <c r="C171" s="569"/>
      <c r="D171" s="569"/>
      <c r="E171" s="180">
        <f>E170</f>
        <v>18</v>
      </c>
      <c r="F171" s="180">
        <f>F170</f>
        <v>11</v>
      </c>
      <c r="G171" s="180">
        <f>G170</f>
        <v>29</v>
      </c>
      <c r="H171" s="180">
        <f aca="true" t="shared" si="45" ref="H171:O171">H170</f>
        <v>11</v>
      </c>
      <c r="I171" s="180">
        <f t="shared" si="45"/>
        <v>8</v>
      </c>
      <c r="J171" s="180">
        <f t="shared" si="45"/>
        <v>19</v>
      </c>
      <c r="K171" s="180">
        <f t="shared" si="45"/>
        <v>19</v>
      </c>
      <c r="L171" s="180">
        <f t="shared" si="45"/>
        <v>18</v>
      </c>
      <c r="M171" s="180">
        <f>M170</f>
        <v>37</v>
      </c>
      <c r="N171" s="180">
        <f t="shared" si="45"/>
        <v>30</v>
      </c>
      <c r="O171" s="180">
        <f t="shared" si="45"/>
        <v>26</v>
      </c>
      <c r="P171" s="180">
        <f>P170</f>
        <v>56</v>
      </c>
    </row>
    <row r="172" spans="1:16" ht="13.5" thickBot="1">
      <c r="A172" s="69"/>
      <c r="B172" s="69"/>
      <c r="C172" s="69"/>
      <c r="D172" s="69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7"/>
    </row>
    <row r="173" spans="1:16" ht="13.5" thickBot="1">
      <c r="A173" s="586" t="s">
        <v>85</v>
      </c>
      <c r="B173" s="586"/>
      <c r="C173" s="586"/>
      <c r="D173" s="586"/>
      <c r="E173" s="586"/>
      <c r="F173" s="586"/>
      <c r="G173" s="586"/>
      <c r="H173" s="595" t="s">
        <v>6</v>
      </c>
      <c r="I173" s="595"/>
      <c r="J173" s="595"/>
      <c r="K173" s="595"/>
      <c r="L173" s="595"/>
      <c r="M173" s="595"/>
      <c r="N173" s="595"/>
      <c r="O173" s="595"/>
      <c r="P173" s="595"/>
    </row>
    <row r="174" spans="1:16" ht="13.5" thickBot="1">
      <c r="A174" s="174" t="s">
        <v>7</v>
      </c>
      <c r="B174" s="175" t="s">
        <v>51</v>
      </c>
      <c r="C174" s="176" t="s">
        <v>9</v>
      </c>
      <c r="D174" s="176"/>
      <c r="E174" s="588" t="s">
        <v>10</v>
      </c>
      <c r="F174" s="588"/>
      <c r="G174" s="588"/>
      <c r="H174" s="594" t="s">
        <v>11</v>
      </c>
      <c r="I174" s="588"/>
      <c r="J174" s="588"/>
      <c r="K174" s="588" t="s">
        <v>12</v>
      </c>
      <c r="L174" s="588"/>
      <c r="M174" s="588"/>
      <c r="N174" s="588" t="s">
        <v>13</v>
      </c>
      <c r="O174" s="588"/>
      <c r="P174" s="588"/>
    </row>
    <row r="175" spans="1:16" ht="13.5" thickBot="1">
      <c r="A175" s="174" t="s">
        <v>14</v>
      </c>
      <c r="B175" s="177"/>
      <c r="C175" s="177"/>
      <c r="D175" s="177"/>
      <c r="E175" s="178" t="s">
        <v>15</v>
      </c>
      <c r="F175" s="178" t="s">
        <v>16</v>
      </c>
      <c r="G175" s="178" t="s">
        <v>17</v>
      </c>
      <c r="H175" s="178" t="s">
        <v>15</v>
      </c>
      <c r="I175" s="178" t="s">
        <v>16</v>
      </c>
      <c r="J175" s="178" t="s">
        <v>17</v>
      </c>
      <c r="K175" s="178" t="s">
        <v>15</v>
      </c>
      <c r="L175" s="178" t="s">
        <v>16</v>
      </c>
      <c r="M175" s="178" t="s">
        <v>17</v>
      </c>
      <c r="N175" s="178" t="s">
        <v>15</v>
      </c>
      <c r="O175" s="178" t="s">
        <v>16</v>
      </c>
      <c r="P175" s="178" t="s">
        <v>17</v>
      </c>
    </row>
    <row r="176" spans="1:16" ht="13.5" thickBot="1">
      <c r="A176" s="162" t="s">
        <v>209</v>
      </c>
      <c r="B176" s="72" t="s">
        <v>144</v>
      </c>
      <c r="C176" s="5" t="s">
        <v>87</v>
      </c>
      <c r="D176" s="163"/>
      <c r="E176" s="31">
        <v>11</v>
      </c>
      <c r="F176" s="31">
        <v>5</v>
      </c>
      <c r="G176" s="45">
        <f>SUM(E176:F176)</f>
        <v>16</v>
      </c>
      <c r="H176" s="31">
        <v>11</v>
      </c>
      <c r="I176" s="45">
        <v>5</v>
      </c>
      <c r="J176" s="57">
        <f>SUM(H176,I176)</f>
        <v>16</v>
      </c>
      <c r="K176" s="46">
        <v>15</v>
      </c>
      <c r="L176" s="46">
        <v>21</v>
      </c>
      <c r="M176" s="31">
        <f>SUM(K176,L176)</f>
        <v>36</v>
      </c>
      <c r="N176" s="46">
        <f>SUM(H176,K176)</f>
        <v>26</v>
      </c>
      <c r="O176" s="46">
        <f>SUM(I176,L176)</f>
        <v>26</v>
      </c>
      <c r="P176" s="32">
        <f>SUM(N176:O176)</f>
        <v>52</v>
      </c>
    </row>
    <row r="177" spans="1:53" s="140" customFormat="1" ht="13.5" thickBot="1">
      <c r="A177" s="570" t="s">
        <v>34</v>
      </c>
      <c r="B177" s="652"/>
      <c r="C177" s="652"/>
      <c r="D177" s="653"/>
      <c r="E177" s="520">
        <f>E176</f>
        <v>11</v>
      </c>
      <c r="F177" s="520">
        <f aca="true" t="shared" si="46" ref="F177:O177">F176</f>
        <v>5</v>
      </c>
      <c r="G177" s="520">
        <f>G176</f>
        <v>16</v>
      </c>
      <c r="H177" s="520">
        <f t="shared" si="46"/>
        <v>11</v>
      </c>
      <c r="I177" s="520">
        <f t="shared" si="46"/>
        <v>5</v>
      </c>
      <c r="J177" s="520">
        <f>J176</f>
        <v>16</v>
      </c>
      <c r="K177" s="520">
        <f t="shared" si="46"/>
        <v>15</v>
      </c>
      <c r="L177" s="520">
        <f t="shared" si="46"/>
        <v>21</v>
      </c>
      <c r="M177" s="520">
        <f t="shared" si="46"/>
        <v>36</v>
      </c>
      <c r="N177" s="520">
        <f t="shared" si="46"/>
        <v>26</v>
      </c>
      <c r="O177" s="520">
        <f t="shared" si="46"/>
        <v>26</v>
      </c>
      <c r="P177" s="521">
        <f>P176</f>
        <v>52</v>
      </c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</row>
    <row r="178" spans="1:53" s="140" customFormat="1" ht="13.5" thickBot="1">
      <c r="A178" s="69"/>
      <c r="B178" s="69"/>
      <c r="C178" s="69"/>
      <c r="D178" s="69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</row>
    <row r="179" spans="1:16" ht="13.5" thickBot="1">
      <c r="A179" s="586" t="s">
        <v>134</v>
      </c>
      <c r="B179" s="586"/>
      <c r="C179" s="586"/>
      <c r="D179" s="586"/>
      <c r="E179" s="586"/>
      <c r="F179" s="586"/>
      <c r="G179" s="586"/>
      <c r="H179" s="595" t="s">
        <v>6</v>
      </c>
      <c r="I179" s="595"/>
      <c r="J179" s="595"/>
      <c r="K179" s="595"/>
      <c r="L179" s="595"/>
      <c r="M179" s="595"/>
      <c r="N179" s="595"/>
      <c r="O179" s="595"/>
      <c r="P179" s="595"/>
    </row>
    <row r="180" spans="1:16" ht="13.5" thickBot="1">
      <c r="A180" s="174" t="s">
        <v>7</v>
      </c>
      <c r="B180" s="175" t="s">
        <v>51</v>
      </c>
      <c r="C180" s="176" t="s">
        <v>9</v>
      </c>
      <c r="D180" s="176"/>
      <c r="E180" s="588" t="s">
        <v>10</v>
      </c>
      <c r="F180" s="588"/>
      <c r="G180" s="588"/>
      <c r="H180" s="594" t="s">
        <v>11</v>
      </c>
      <c r="I180" s="588"/>
      <c r="J180" s="588"/>
      <c r="K180" s="588" t="s">
        <v>12</v>
      </c>
      <c r="L180" s="588"/>
      <c r="M180" s="588"/>
      <c r="N180" s="588" t="s">
        <v>13</v>
      </c>
      <c r="O180" s="588"/>
      <c r="P180" s="588"/>
    </row>
    <row r="181" spans="1:16" ht="13.5" thickBot="1">
      <c r="A181" s="174" t="s">
        <v>14</v>
      </c>
      <c r="B181" s="177"/>
      <c r="C181" s="177"/>
      <c r="D181" s="177"/>
      <c r="E181" s="178" t="s">
        <v>15</v>
      </c>
      <c r="F181" s="178" t="s">
        <v>16</v>
      </c>
      <c r="G181" s="178" t="s">
        <v>17</v>
      </c>
      <c r="H181" s="178" t="s">
        <v>15</v>
      </c>
      <c r="I181" s="178" t="s">
        <v>16</v>
      </c>
      <c r="J181" s="178" t="s">
        <v>17</v>
      </c>
      <c r="K181" s="178" t="s">
        <v>15</v>
      </c>
      <c r="L181" s="178" t="s">
        <v>16</v>
      </c>
      <c r="M181" s="178" t="s">
        <v>17</v>
      </c>
      <c r="N181" s="178" t="s">
        <v>15</v>
      </c>
      <c r="O181" s="178" t="s">
        <v>16</v>
      </c>
      <c r="P181" s="178" t="s">
        <v>17</v>
      </c>
    </row>
    <row r="182" spans="1:16" ht="25.5">
      <c r="A182" s="198" t="s">
        <v>145</v>
      </c>
      <c r="B182" s="199" t="s">
        <v>146</v>
      </c>
      <c r="C182" s="187" t="s">
        <v>118</v>
      </c>
      <c r="D182" s="145"/>
      <c r="E182" s="46">
        <v>15</v>
      </c>
      <c r="F182" s="45">
        <v>5</v>
      </c>
      <c r="G182" s="45">
        <f>SUM(E182:F182)</f>
        <v>20</v>
      </c>
      <c r="H182" s="45">
        <v>14</v>
      </c>
      <c r="I182" s="45">
        <v>3</v>
      </c>
      <c r="J182" s="45">
        <f>SUM(H182:I182)</f>
        <v>17</v>
      </c>
      <c r="K182" s="46">
        <v>21</v>
      </c>
      <c r="L182" s="46">
        <v>17</v>
      </c>
      <c r="M182" s="45">
        <f>SUM(K182:L182)</f>
        <v>38</v>
      </c>
      <c r="N182" s="46">
        <f aca="true" t="shared" si="47" ref="N182:O184">SUM(H182,K182)</f>
        <v>35</v>
      </c>
      <c r="O182" s="46">
        <f t="shared" si="47"/>
        <v>20</v>
      </c>
      <c r="P182" s="116">
        <f>SUM(N182:O182)</f>
        <v>55</v>
      </c>
    </row>
    <row r="183" spans="1:16" ht="25.5">
      <c r="A183" s="284" t="s">
        <v>147</v>
      </c>
      <c r="B183" s="164" t="s">
        <v>146</v>
      </c>
      <c r="C183" s="143" t="s">
        <v>118</v>
      </c>
      <c r="D183" s="68"/>
      <c r="E183" s="47">
        <v>13</v>
      </c>
      <c r="F183" s="59">
        <v>4</v>
      </c>
      <c r="G183" s="45">
        <f>SUM(E183:F183)</f>
        <v>17</v>
      </c>
      <c r="H183" s="48">
        <v>11</v>
      </c>
      <c r="I183" s="59">
        <v>4</v>
      </c>
      <c r="J183" s="48">
        <f>SUM(H183:I183)</f>
        <v>15</v>
      </c>
      <c r="K183" s="47">
        <v>5</v>
      </c>
      <c r="L183" s="47">
        <v>19</v>
      </c>
      <c r="M183" s="48">
        <f>SUM(K183:L183)</f>
        <v>24</v>
      </c>
      <c r="N183" s="47">
        <f t="shared" si="47"/>
        <v>16</v>
      </c>
      <c r="O183" s="47">
        <f t="shared" si="47"/>
        <v>23</v>
      </c>
      <c r="P183" s="49">
        <f>SUM(N183:O183)</f>
        <v>39</v>
      </c>
    </row>
    <row r="184" spans="1:16" ht="23.25" thickBot="1">
      <c r="A184" s="29" t="s">
        <v>163</v>
      </c>
      <c r="B184" s="196" t="s">
        <v>146</v>
      </c>
      <c r="C184" s="165" t="s">
        <v>118</v>
      </c>
      <c r="D184" s="160"/>
      <c r="E184" s="66">
        <v>5</v>
      </c>
      <c r="F184" s="197">
        <v>8</v>
      </c>
      <c r="G184" s="118">
        <f>SUM(E184:F184)</f>
        <v>13</v>
      </c>
      <c r="H184" s="118">
        <v>5</v>
      </c>
      <c r="I184" s="197">
        <v>9</v>
      </c>
      <c r="J184" s="118">
        <f>SUM(H184:I184)</f>
        <v>14</v>
      </c>
      <c r="K184" s="66">
        <v>12</v>
      </c>
      <c r="L184" s="66">
        <v>18</v>
      </c>
      <c r="M184" s="118">
        <f>SUM(K184:L184)</f>
        <v>30</v>
      </c>
      <c r="N184" s="66">
        <f t="shared" si="47"/>
        <v>17</v>
      </c>
      <c r="O184" s="66">
        <f t="shared" si="47"/>
        <v>27</v>
      </c>
      <c r="P184" s="119">
        <f>SUM(N184:O184)</f>
        <v>44</v>
      </c>
    </row>
    <row r="185" spans="1:53" s="140" customFormat="1" ht="13.5" thickBot="1">
      <c r="A185" s="569" t="s">
        <v>34</v>
      </c>
      <c r="B185" s="569"/>
      <c r="C185" s="569"/>
      <c r="D185" s="569"/>
      <c r="E185" s="180">
        <f>SUM(E182:E184)</f>
        <v>33</v>
      </c>
      <c r="F185" s="180">
        <f>SUM(F182:F184)</f>
        <v>17</v>
      </c>
      <c r="G185" s="180">
        <f>SUM(G182:G184)</f>
        <v>50</v>
      </c>
      <c r="H185" s="180">
        <f aca="true" t="shared" si="48" ref="H185:P185">SUM(H182:H184)</f>
        <v>30</v>
      </c>
      <c r="I185" s="180">
        <f t="shared" si="48"/>
        <v>16</v>
      </c>
      <c r="J185" s="180">
        <f t="shared" si="48"/>
        <v>46</v>
      </c>
      <c r="K185" s="180">
        <f t="shared" si="48"/>
        <v>38</v>
      </c>
      <c r="L185" s="180">
        <f t="shared" si="48"/>
        <v>54</v>
      </c>
      <c r="M185" s="180">
        <f t="shared" si="48"/>
        <v>92</v>
      </c>
      <c r="N185" s="180">
        <f>SUM(N182:N184)</f>
        <v>68</v>
      </c>
      <c r="O185" s="180">
        <f>SUM(O182:O184)</f>
        <v>70</v>
      </c>
      <c r="P185" s="180">
        <f t="shared" si="48"/>
        <v>138</v>
      </c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</row>
    <row r="186" spans="1:53" s="140" customFormat="1" ht="12.75">
      <c r="A186" s="69"/>
      <c r="B186" s="69"/>
      <c r="C186" s="69"/>
      <c r="D186" s="6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</row>
    <row r="187" spans="1:16" ht="13.5" thickBot="1">
      <c r="A187" s="69"/>
      <c r="B187" s="69"/>
      <c r="C187" s="69"/>
      <c r="D187" s="6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</row>
    <row r="188" spans="1:16" ht="13.5" thickBot="1">
      <c r="A188" s="586" t="s">
        <v>134</v>
      </c>
      <c r="B188" s="586"/>
      <c r="C188" s="586"/>
      <c r="D188" s="586"/>
      <c r="E188" s="586"/>
      <c r="F188" s="586"/>
      <c r="G188" s="586"/>
      <c r="H188" s="595" t="s">
        <v>6</v>
      </c>
      <c r="I188" s="595"/>
      <c r="J188" s="595"/>
      <c r="K188" s="595"/>
      <c r="L188" s="595"/>
      <c r="M188" s="595"/>
      <c r="N188" s="595"/>
      <c r="O188" s="595"/>
      <c r="P188" s="595"/>
    </row>
    <row r="189" spans="1:53" s="8" customFormat="1" ht="13.5" thickBot="1">
      <c r="A189" s="174" t="s">
        <v>7</v>
      </c>
      <c r="B189" s="175" t="s">
        <v>51</v>
      </c>
      <c r="C189" s="176" t="s">
        <v>9</v>
      </c>
      <c r="D189" s="176"/>
      <c r="E189" s="588" t="s">
        <v>10</v>
      </c>
      <c r="F189" s="588"/>
      <c r="G189" s="588"/>
      <c r="H189" s="594" t="s">
        <v>11</v>
      </c>
      <c r="I189" s="588"/>
      <c r="J189" s="588"/>
      <c r="K189" s="588" t="s">
        <v>12</v>
      </c>
      <c r="L189" s="588"/>
      <c r="M189" s="588"/>
      <c r="N189" s="588" t="s">
        <v>13</v>
      </c>
      <c r="O189" s="588"/>
      <c r="P189" s="588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</row>
    <row r="190" spans="1:16" ht="18.75" customHeight="1" thickBot="1">
      <c r="A190" s="174" t="s">
        <v>14</v>
      </c>
      <c r="B190" s="177"/>
      <c r="C190" s="177"/>
      <c r="D190" s="177"/>
      <c r="E190" s="178" t="s">
        <v>15</v>
      </c>
      <c r="F190" s="178" t="s">
        <v>16</v>
      </c>
      <c r="G190" s="178" t="s">
        <v>17</v>
      </c>
      <c r="H190" s="178" t="s">
        <v>15</v>
      </c>
      <c r="I190" s="178" t="s">
        <v>16</v>
      </c>
      <c r="J190" s="178" t="s">
        <v>17</v>
      </c>
      <c r="K190" s="178" t="s">
        <v>15</v>
      </c>
      <c r="L190" s="178" t="s">
        <v>16</v>
      </c>
      <c r="M190" s="178" t="s">
        <v>17</v>
      </c>
      <c r="N190" s="178" t="s">
        <v>15</v>
      </c>
      <c r="O190" s="178" t="s">
        <v>16</v>
      </c>
      <c r="P190" s="178" t="s">
        <v>17</v>
      </c>
    </row>
    <row r="191" spans="1:16" ht="23.25" thickBot="1">
      <c r="A191" s="162" t="s">
        <v>81</v>
      </c>
      <c r="B191" s="200" t="s">
        <v>154</v>
      </c>
      <c r="C191" s="5" t="s">
        <v>118</v>
      </c>
      <c r="D191" s="167"/>
      <c r="E191" s="201">
        <v>30</v>
      </c>
      <c r="F191" s="31">
        <v>30</v>
      </c>
      <c r="G191" s="31">
        <f>SUM(E191:F191)</f>
        <v>60</v>
      </c>
      <c r="H191" s="31">
        <v>15</v>
      </c>
      <c r="I191" s="31">
        <v>16</v>
      </c>
      <c r="J191" s="45">
        <f>SUM(H191:I191)</f>
        <v>31</v>
      </c>
      <c r="K191" s="31">
        <v>33</v>
      </c>
      <c r="L191" s="31">
        <v>51</v>
      </c>
      <c r="M191" s="31">
        <f>SUM(K191:L191)</f>
        <v>84</v>
      </c>
      <c r="N191" s="31">
        <f>SUM(H191,K191)</f>
        <v>48</v>
      </c>
      <c r="O191" s="31">
        <f>SUM(I191,L191)</f>
        <v>67</v>
      </c>
      <c r="P191" s="32">
        <f>SUM(N191:O191)</f>
        <v>115</v>
      </c>
    </row>
    <row r="192" spans="1:16" ht="13.5" thickBot="1">
      <c r="A192" s="569" t="s">
        <v>34</v>
      </c>
      <c r="B192" s="569"/>
      <c r="C192" s="569"/>
      <c r="D192" s="569"/>
      <c r="E192" s="202">
        <f>E191</f>
        <v>30</v>
      </c>
      <c r="F192" s="180">
        <f aca="true" t="shared" si="49" ref="F192:P192">F191</f>
        <v>30</v>
      </c>
      <c r="G192" s="180">
        <f t="shared" si="49"/>
        <v>60</v>
      </c>
      <c r="H192" s="180">
        <f t="shared" si="49"/>
        <v>15</v>
      </c>
      <c r="I192" s="180">
        <f t="shared" si="49"/>
        <v>16</v>
      </c>
      <c r="J192" s="180">
        <f t="shared" si="49"/>
        <v>31</v>
      </c>
      <c r="K192" s="180">
        <f t="shared" si="49"/>
        <v>33</v>
      </c>
      <c r="L192" s="180">
        <f t="shared" si="49"/>
        <v>51</v>
      </c>
      <c r="M192" s="180">
        <f t="shared" si="49"/>
        <v>84</v>
      </c>
      <c r="N192" s="180">
        <f t="shared" si="49"/>
        <v>48</v>
      </c>
      <c r="O192" s="180">
        <f t="shared" si="49"/>
        <v>67</v>
      </c>
      <c r="P192" s="180">
        <f t="shared" si="49"/>
        <v>115</v>
      </c>
    </row>
    <row r="193" spans="1:16" ht="12.75">
      <c r="A193" s="69"/>
      <c r="B193" s="69"/>
      <c r="C193" s="69"/>
      <c r="D193" s="6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</row>
    <row r="194" spans="1:16" ht="13.5" thickBot="1">
      <c r="A194" s="69"/>
      <c r="B194" s="69"/>
      <c r="C194" s="69"/>
      <c r="D194" s="6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53" s="140" customFormat="1" ht="13.5" thickBot="1">
      <c r="A195" s="586" t="s">
        <v>134</v>
      </c>
      <c r="B195" s="586"/>
      <c r="C195" s="586"/>
      <c r="D195" s="586"/>
      <c r="E195" s="586"/>
      <c r="F195" s="586"/>
      <c r="G195" s="586"/>
      <c r="H195" s="595" t="s">
        <v>6</v>
      </c>
      <c r="I195" s="595"/>
      <c r="J195" s="595"/>
      <c r="K195" s="595"/>
      <c r="L195" s="595"/>
      <c r="M195" s="595"/>
      <c r="N195" s="595"/>
      <c r="O195" s="595"/>
      <c r="P195" s="595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</row>
    <row r="196" spans="1:53" s="140" customFormat="1" ht="13.5" thickBot="1">
      <c r="A196" s="174" t="s">
        <v>14</v>
      </c>
      <c r="B196" s="177"/>
      <c r="C196" s="177"/>
      <c r="D196" s="177"/>
      <c r="E196" s="178" t="s">
        <v>15</v>
      </c>
      <c r="F196" s="178" t="s">
        <v>16</v>
      </c>
      <c r="G196" s="178" t="s">
        <v>17</v>
      </c>
      <c r="H196" s="178" t="s">
        <v>15</v>
      </c>
      <c r="I196" s="178" t="s">
        <v>16</v>
      </c>
      <c r="J196" s="178" t="s">
        <v>17</v>
      </c>
      <c r="K196" s="178" t="s">
        <v>15</v>
      </c>
      <c r="L196" s="178" t="s">
        <v>16</v>
      </c>
      <c r="M196" s="178" t="s">
        <v>17</v>
      </c>
      <c r="N196" s="178" t="s">
        <v>15</v>
      </c>
      <c r="O196" s="178" t="s">
        <v>16</v>
      </c>
      <c r="P196" s="178" t="s">
        <v>17</v>
      </c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</row>
    <row r="197" spans="1:53" s="140" customFormat="1" ht="26.25" thickBot="1">
      <c r="A197" s="166" t="s">
        <v>148</v>
      </c>
      <c r="B197" s="265" t="s">
        <v>149</v>
      </c>
      <c r="C197" s="187" t="s">
        <v>118</v>
      </c>
      <c r="D197" s="167"/>
      <c r="E197" s="57">
        <v>13</v>
      </c>
      <c r="F197" s="57">
        <v>14</v>
      </c>
      <c r="G197" s="31">
        <f>SUM(E197:F197)</f>
        <v>27</v>
      </c>
      <c r="H197" s="57">
        <v>12</v>
      </c>
      <c r="I197" s="57">
        <v>14</v>
      </c>
      <c r="J197" s="57">
        <f>SUM(H197,I197)</f>
        <v>26</v>
      </c>
      <c r="K197" s="57">
        <v>29</v>
      </c>
      <c r="L197" s="57">
        <v>33</v>
      </c>
      <c r="M197" s="57">
        <f>SUM(K197:L197)</f>
        <v>62</v>
      </c>
      <c r="N197" s="46">
        <f>H197+K197</f>
        <v>41</v>
      </c>
      <c r="O197" s="46">
        <f>I197+L197</f>
        <v>47</v>
      </c>
      <c r="P197" s="136">
        <f>SUM(N197:O197)</f>
        <v>88</v>
      </c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</row>
    <row r="198" spans="1:16" ht="13.5" thickBot="1">
      <c r="A198" s="601" t="s">
        <v>160</v>
      </c>
      <c r="B198" s="601"/>
      <c r="C198" s="601"/>
      <c r="D198" s="601"/>
      <c r="E198" s="180">
        <f>E197</f>
        <v>13</v>
      </c>
      <c r="F198" s="180">
        <f aca="true" t="shared" si="50" ref="F198:N198">F197</f>
        <v>14</v>
      </c>
      <c r="G198" s="180">
        <f t="shared" si="50"/>
        <v>27</v>
      </c>
      <c r="H198" s="180">
        <f t="shared" si="50"/>
        <v>12</v>
      </c>
      <c r="I198" s="180">
        <f t="shared" si="50"/>
        <v>14</v>
      </c>
      <c r="J198" s="180">
        <f t="shared" si="50"/>
        <v>26</v>
      </c>
      <c r="K198" s="180">
        <f t="shared" si="50"/>
        <v>29</v>
      </c>
      <c r="L198" s="180">
        <f t="shared" si="50"/>
        <v>33</v>
      </c>
      <c r="M198" s="180">
        <f t="shared" si="50"/>
        <v>62</v>
      </c>
      <c r="N198" s="180">
        <f t="shared" si="50"/>
        <v>41</v>
      </c>
      <c r="O198" s="180">
        <f>O197</f>
        <v>47</v>
      </c>
      <c r="P198" s="180">
        <f>P197</f>
        <v>88</v>
      </c>
    </row>
    <row r="199" spans="1:16" ht="12.75">
      <c r="A199" s="502"/>
      <c r="B199" s="502"/>
      <c r="C199" s="502"/>
      <c r="D199" s="50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1:16" ht="12.75">
      <c r="A200" s="69"/>
      <c r="B200" s="69"/>
      <c r="C200" s="69"/>
      <c r="D200" s="6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1:16" ht="12.75">
      <c r="A201" s="69"/>
      <c r="B201" s="69"/>
      <c r="C201" s="69"/>
      <c r="D201" s="6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1:16" ht="13.5" thickBot="1">
      <c r="A202" s="69"/>
      <c r="B202" s="69"/>
      <c r="C202" s="69"/>
      <c r="D202" s="6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1:16" ht="13.5" thickBot="1">
      <c r="A203" s="586" t="s">
        <v>134</v>
      </c>
      <c r="B203" s="586"/>
      <c r="C203" s="586"/>
      <c r="D203" s="586"/>
      <c r="E203" s="586"/>
      <c r="F203" s="586"/>
      <c r="G203" s="586"/>
      <c r="H203" s="595" t="s">
        <v>6</v>
      </c>
      <c r="I203" s="595"/>
      <c r="J203" s="595"/>
      <c r="K203" s="595"/>
      <c r="L203" s="595"/>
      <c r="M203" s="595"/>
      <c r="N203" s="595"/>
      <c r="O203" s="595"/>
      <c r="P203" s="595"/>
    </row>
    <row r="204" spans="1:16" ht="13.5" thickBot="1">
      <c r="A204" s="174" t="s">
        <v>14</v>
      </c>
      <c r="B204" s="177"/>
      <c r="C204" s="177"/>
      <c r="D204" s="177"/>
      <c r="E204" s="178" t="s">
        <v>15</v>
      </c>
      <c r="F204" s="178" t="s">
        <v>16</v>
      </c>
      <c r="G204" s="178" t="s">
        <v>17</v>
      </c>
      <c r="H204" s="178" t="s">
        <v>15</v>
      </c>
      <c r="I204" s="178" t="s">
        <v>16</v>
      </c>
      <c r="J204" s="178" t="s">
        <v>17</v>
      </c>
      <c r="K204" s="178" t="s">
        <v>15</v>
      </c>
      <c r="L204" s="178" t="s">
        <v>16</v>
      </c>
      <c r="M204" s="178" t="s">
        <v>17</v>
      </c>
      <c r="N204" s="178" t="s">
        <v>15</v>
      </c>
      <c r="O204" s="178" t="s">
        <v>16</v>
      </c>
      <c r="P204" s="178" t="s">
        <v>17</v>
      </c>
    </row>
    <row r="205" spans="1:16" ht="26.25" thickBot="1">
      <c r="A205" s="166" t="s">
        <v>150</v>
      </c>
      <c r="B205" s="125" t="s">
        <v>142</v>
      </c>
      <c r="C205" s="187" t="s">
        <v>118</v>
      </c>
      <c r="D205" s="167"/>
      <c r="E205" s="57">
        <v>0</v>
      </c>
      <c r="F205" s="57">
        <v>0</v>
      </c>
      <c r="G205" s="31">
        <f>SUM(E205:F205)</f>
        <v>0</v>
      </c>
      <c r="H205" s="57">
        <v>0</v>
      </c>
      <c r="I205" s="57">
        <v>0</v>
      </c>
      <c r="J205" s="57">
        <f>SUM(H205:I205)</f>
        <v>0</v>
      </c>
      <c r="K205" s="57">
        <v>17</v>
      </c>
      <c r="L205" s="57">
        <v>8</v>
      </c>
      <c r="M205" s="57">
        <f>SUM(K205:L205)</f>
        <v>25</v>
      </c>
      <c r="N205" s="46">
        <f>SUM(H205,K205)</f>
        <v>17</v>
      </c>
      <c r="O205" s="46">
        <f>SUM(I205,L205)</f>
        <v>8</v>
      </c>
      <c r="P205" s="136">
        <f>SUM(N205:O205)</f>
        <v>25</v>
      </c>
    </row>
    <row r="206" spans="1:16" ht="13.5" thickBot="1">
      <c r="A206" s="569" t="s">
        <v>161</v>
      </c>
      <c r="B206" s="569"/>
      <c r="C206" s="569"/>
      <c r="D206" s="569"/>
      <c r="E206" s="180">
        <f aca="true" t="shared" si="51" ref="E206:P206">E205</f>
        <v>0</v>
      </c>
      <c r="F206" s="180">
        <f t="shared" si="51"/>
        <v>0</v>
      </c>
      <c r="G206" s="180">
        <f t="shared" si="51"/>
        <v>0</v>
      </c>
      <c r="H206" s="180">
        <f t="shared" si="51"/>
        <v>0</v>
      </c>
      <c r="I206" s="180">
        <f t="shared" si="51"/>
        <v>0</v>
      </c>
      <c r="J206" s="180">
        <f t="shared" si="51"/>
        <v>0</v>
      </c>
      <c r="K206" s="180">
        <f t="shared" si="51"/>
        <v>17</v>
      </c>
      <c r="L206" s="180">
        <f t="shared" si="51"/>
        <v>8</v>
      </c>
      <c r="M206" s="180">
        <f t="shared" si="51"/>
        <v>25</v>
      </c>
      <c r="N206" s="180">
        <f t="shared" si="51"/>
        <v>17</v>
      </c>
      <c r="O206" s="180">
        <f t="shared" si="51"/>
        <v>8</v>
      </c>
      <c r="P206" s="180">
        <f t="shared" si="51"/>
        <v>25</v>
      </c>
    </row>
    <row r="207" spans="1:16" ht="12.75">
      <c r="A207" s="76"/>
      <c r="B207" s="76"/>
      <c r="C207" s="76"/>
      <c r="D207" s="76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ht="13.5" thickBot="1">
      <c r="A208" s="76"/>
      <c r="B208" s="76"/>
      <c r="C208" s="76"/>
      <c r="D208" s="76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ht="13.5" thickBot="1">
      <c r="A209" s="571" t="s">
        <v>158</v>
      </c>
      <c r="B209" s="571"/>
      <c r="C209" s="571"/>
      <c r="D209" s="571"/>
      <c r="E209" s="67">
        <f aca="true" t="shared" si="52" ref="E209:P209">E171+E177+E185+E192+E198+E206</f>
        <v>105</v>
      </c>
      <c r="F209" s="67">
        <f t="shared" si="52"/>
        <v>77</v>
      </c>
      <c r="G209" s="67">
        <f t="shared" si="52"/>
        <v>182</v>
      </c>
      <c r="H209" s="67">
        <f t="shared" si="52"/>
        <v>79</v>
      </c>
      <c r="I209" s="67">
        <f t="shared" si="52"/>
        <v>59</v>
      </c>
      <c r="J209" s="67">
        <f t="shared" si="52"/>
        <v>138</v>
      </c>
      <c r="K209" s="67">
        <f t="shared" si="52"/>
        <v>151</v>
      </c>
      <c r="L209" s="67">
        <f t="shared" si="52"/>
        <v>185</v>
      </c>
      <c r="M209" s="67">
        <f t="shared" si="52"/>
        <v>336</v>
      </c>
      <c r="N209" s="67">
        <f t="shared" si="52"/>
        <v>230</v>
      </c>
      <c r="O209" s="67">
        <f t="shared" si="52"/>
        <v>244</v>
      </c>
      <c r="P209" s="67">
        <f t="shared" si="52"/>
        <v>474</v>
      </c>
    </row>
    <row r="210" spans="1:16" ht="12.75">
      <c r="A210" s="74"/>
      <c r="B210" s="74"/>
      <c r="C210" s="74"/>
      <c r="D210" s="74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ht="13.5" customHeight="1" thickBot="1">
      <c r="A211" s="155"/>
      <c r="B211" s="74"/>
      <c r="C211" s="74"/>
      <c r="D211" s="74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</row>
    <row r="212" spans="1:16" ht="13.5" thickBot="1">
      <c r="A212" s="572" t="s">
        <v>157</v>
      </c>
      <c r="B212" s="596"/>
      <c r="C212" s="596"/>
      <c r="D212" s="597"/>
      <c r="E212" s="67">
        <f aca="true" t="shared" si="53" ref="E212:P212">SUM(E164)</f>
        <v>1528</v>
      </c>
      <c r="F212" s="67">
        <f t="shared" si="53"/>
        <v>1353</v>
      </c>
      <c r="G212" s="67">
        <f t="shared" si="53"/>
        <v>2881</v>
      </c>
      <c r="H212" s="67">
        <f t="shared" si="53"/>
        <v>1248</v>
      </c>
      <c r="I212" s="67">
        <f t="shared" si="53"/>
        <v>1063</v>
      </c>
      <c r="J212" s="67">
        <f t="shared" si="53"/>
        <v>2311</v>
      </c>
      <c r="K212" s="67">
        <f t="shared" si="53"/>
        <v>9578</v>
      </c>
      <c r="L212" s="67">
        <f t="shared" si="53"/>
        <v>8650</v>
      </c>
      <c r="M212" s="67">
        <f t="shared" si="53"/>
        <v>18228</v>
      </c>
      <c r="N212" s="67">
        <f t="shared" si="53"/>
        <v>10826</v>
      </c>
      <c r="O212" s="67">
        <f t="shared" si="53"/>
        <v>9713</v>
      </c>
      <c r="P212" s="67">
        <f t="shared" si="53"/>
        <v>20539</v>
      </c>
    </row>
    <row r="213" spans="1:16" ht="13.5" thickBot="1">
      <c r="A213" s="76"/>
      <c r="B213" s="76"/>
      <c r="C213" s="76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ht="13.5" thickBot="1">
      <c r="A214" s="572" t="s">
        <v>158</v>
      </c>
      <c r="B214" s="596"/>
      <c r="C214" s="596"/>
      <c r="D214" s="597"/>
      <c r="E214" s="67">
        <f>SUM(E209)</f>
        <v>105</v>
      </c>
      <c r="F214" s="67">
        <f aca="true" t="shared" si="54" ref="F214:P214">SUM(F209)</f>
        <v>77</v>
      </c>
      <c r="G214" s="67">
        <f t="shared" si="54"/>
        <v>182</v>
      </c>
      <c r="H214" s="67">
        <f t="shared" si="54"/>
        <v>79</v>
      </c>
      <c r="I214" s="67">
        <f t="shared" si="54"/>
        <v>59</v>
      </c>
      <c r="J214" s="67">
        <f t="shared" si="54"/>
        <v>138</v>
      </c>
      <c r="K214" s="67">
        <f>SUM(K209)</f>
        <v>151</v>
      </c>
      <c r="L214" s="67">
        <f t="shared" si="54"/>
        <v>185</v>
      </c>
      <c r="M214" s="67">
        <f t="shared" si="54"/>
        <v>336</v>
      </c>
      <c r="N214" s="67">
        <f t="shared" si="54"/>
        <v>230</v>
      </c>
      <c r="O214" s="67">
        <f t="shared" si="54"/>
        <v>244</v>
      </c>
      <c r="P214" s="67">
        <f t="shared" si="54"/>
        <v>474</v>
      </c>
    </row>
    <row r="215" spans="1:16" ht="15.75" customHeight="1" thickBot="1">
      <c r="A215" s="74"/>
      <c r="B215" s="74"/>
      <c r="C215" s="74"/>
      <c r="D215" s="74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1:16" ht="15.75" thickBot="1">
      <c r="A216" s="598" t="s">
        <v>236</v>
      </c>
      <c r="B216" s="599"/>
      <c r="C216" s="599"/>
      <c r="D216" s="600"/>
      <c r="E216" s="67">
        <f>SUM(E212+E214)</f>
        <v>1633</v>
      </c>
      <c r="F216" s="67">
        <f aca="true" t="shared" si="55" ref="F216:O216">SUM(F212+F214)</f>
        <v>1430</v>
      </c>
      <c r="G216" s="67">
        <f t="shared" si="55"/>
        <v>3063</v>
      </c>
      <c r="H216" s="67">
        <f t="shared" si="55"/>
        <v>1327</v>
      </c>
      <c r="I216" s="67">
        <f t="shared" si="55"/>
        <v>1122</v>
      </c>
      <c r="J216" s="67">
        <f t="shared" si="55"/>
        <v>2449</v>
      </c>
      <c r="K216" s="67">
        <f t="shared" si="55"/>
        <v>9729</v>
      </c>
      <c r="L216" s="67">
        <f t="shared" si="55"/>
        <v>8835</v>
      </c>
      <c r="M216" s="67">
        <f t="shared" si="55"/>
        <v>18564</v>
      </c>
      <c r="N216" s="67">
        <f t="shared" si="55"/>
        <v>11056</v>
      </c>
      <c r="O216" s="67">
        <f t="shared" si="55"/>
        <v>9957</v>
      </c>
      <c r="P216" s="67">
        <f>SUM(P212+P214)</f>
        <v>21013</v>
      </c>
    </row>
    <row r="217" spans="1:16" ht="18.75">
      <c r="A217" s="99"/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</row>
    <row r="218" spans="1:16" ht="15">
      <c r="A218" s="91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1:2" ht="15">
      <c r="A219" s="91"/>
      <c r="B219" s="303"/>
    </row>
    <row r="220" ht="15">
      <c r="A220" s="91"/>
    </row>
    <row r="221" spans="1:5" ht="15">
      <c r="A221" s="91"/>
      <c r="E221" s="8" t="s">
        <v>201</v>
      </c>
    </row>
    <row r="222" ht="15">
      <c r="A222" s="91"/>
    </row>
    <row r="223" ht="15">
      <c r="A223" s="91"/>
    </row>
    <row r="224" ht="15">
      <c r="A224" s="91"/>
    </row>
    <row r="225" ht="15">
      <c r="A225" s="91"/>
    </row>
    <row r="226" ht="15">
      <c r="A226" s="91"/>
    </row>
    <row r="227" ht="15">
      <c r="A227" s="91"/>
    </row>
    <row r="228" ht="15">
      <c r="A228" s="91"/>
    </row>
    <row r="229" ht="15">
      <c r="A229" s="91"/>
    </row>
    <row r="230" ht="15">
      <c r="A230" s="91"/>
    </row>
    <row r="231" ht="15">
      <c r="A231" s="91"/>
    </row>
    <row r="232" ht="15">
      <c r="A232" s="91"/>
    </row>
    <row r="233" ht="15">
      <c r="A233" s="91"/>
    </row>
    <row r="234" ht="15">
      <c r="A234" s="91"/>
    </row>
    <row r="235" ht="15">
      <c r="A235" s="91"/>
    </row>
    <row r="236" ht="15">
      <c r="A236" s="91"/>
    </row>
    <row r="237" ht="15">
      <c r="A237" s="91"/>
    </row>
    <row r="238" ht="15">
      <c r="A238" s="91"/>
    </row>
    <row r="239" ht="15">
      <c r="A239" s="91"/>
    </row>
  </sheetData>
  <sheetProtection/>
  <mergeCells count="122">
    <mergeCell ref="A6:P6"/>
    <mergeCell ref="A212:D212"/>
    <mergeCell ref="A214:D214"/>
    <mergeCell ref="A216:D216"/>
    <mergeCell ref="A203:G203"/>
    <mergeCell ref="H203:P203"/>
    <mergeCell ref="A206:D206"/>
    <mergeCell ref="A209:D209"/>
    <mergeCell ref="A192:D192"/>
    <mergeCell ref="A195:G195"/>
    <mergeCell ref="K180:M180"/>
    <mergeCell ref="N180:P180"/>
    <mergeCell ref="H195:P195"/>
    <mergeCell ref="A198:D198"/>
    <mergeCell ref="A188:G188"/>
    <mergeCell ref="H188:P188"/>
    <mergeCell ref="E189:G189"/>
    <mergeCell ref="H189:J189"/>
    <mergeCell ref="K189:M189"/>
    <mergeCell ref="N189:P189"/>
    <mergeCell ref="E174:G174"/>
    <mergeCell ref="H174:J174"/>
    <mergeCell ref="K174:M174"/>
    <mergeCell ref="N174:P174"/>
    <mergeCell ref="A185:D185"/>
    <mergeCell ref="A177:D177"/>
    <mergeCell ref="A179:G179"/>
    <mergeCell ref="H179:P179"/>
    <mergeCell ref="E180:G180"/>
    <mergeCell ref="H180:J180"/>
    <mergeCell ref="E168:G168"/>
    <mergeCell ref="H168:J168"/>
    <mergeCell ref="K168:M168"/>
    <mergeCell ref="N168:P168"/>
    <mergeCell ref="A171:D171"/>
    <mergeCell ref="A173:G173"/>
    <mergeCell ref="H173:P173"/>
    <mergeCell ref="H148:J148"/>
    <mergeCell ref="K148:M148"/>
    <mergeCell ref="N148:P148"/>
    <mergeCell ref="A164:D164"/>
    <mergeCell ref="A166:P166"/>
    <mergeCell ref="A167:G167"/>
    <mergeCell ref="H167:P167"/>
    <mergeCell ref="E141:G141"/>
    <mergeCell ref="H141:J141"/>
    <mergeCell ref="K141:M141"/>
    <mergeCell ref="N141:P141"/>
    <mergeCell ref="A156:D156"/>
    <mergeCell ref="A161:D161"/>
    <mergeCell ref="A145:D145"/>
    <mergeCell ref="A147:G147"/>
    <mergeCell ref="H147:P147"/>
    <mergeCell ref="E148:G148"/>
    <mergeCell ref="E128:G128"/>
    <mergeCell ref="H128:J128"/>
    <mergeCell ref="K128:M128"/>
    <mergeCell ref="N128:P128"/>
    <mergeCell ref="A138:D138"/>
    <mergeCell ref="A140:G140"/>
    <mergeCell ref="H140:P140"/>
    <mergeCell ref="E113:G113"/>
    <mergeCell ref="H113:J113"/>
    <mergeCell ref="K113:M113"/>
    <mergeCell ref="N113:P113"/>
    <mergeCell ref="A117:D117"/>
    <mergeCell ref="A127:G127"/>
    <mergeCell ref="H127:P127"/>
    <mergeCell ref="E104:G104"/>
    <mergeCell ref="H104:J104"/>
    <mergeCell ref="K104:M104"/>
    <mergeCell ref="N104:P104"/>
    <mergeCell ref="A109:D109"/>
    <mergeCell ref="A112:G112"/>
    <mergeCell ref="H112:P112"/>
    <mergeCell ref="A100:C100"/>
    <mergeCell ref="A84:D84"/>
    <mergeCell ref="A87:G87"/>
    <mergeCell ref="H87:P87"/>
    <mergeCell ref="A103:G103"/>
    <mergeCell ref="H103:P103"/>
    <mergeCell ref="E81:G81"/>
    <mergeCell ref="H81:J81"/>
    <mergeCell ref="K81:M81"/>
    <mergeCell ref="N81:P81"/>
    <mergeCell ref="E88:G88"/>
    <mergeCell ref="H88:J88"/>
    <mergeCell ref="K88:M88"/>
    <mergeCell ref="N88:P88"/>
    <mergeCell ref="E58:G58"/>
    <mergeCell ref="H58:J58"/>
    <mergeCell ref="K58:M58"/>
    <mergeCell ref="N58:P58"/>
    <mergeCell ref="A77:D77"/>
    <mergeCell ref="A80:G80"/>
    <mergeCell ref="H80:P80"/>
    <mergeCell ref="A38:D38"/>
    <mergeCell ref="A54:D54"/>
    <mergeCell ref="A57:G57"/>
    <mergeCell ref="A41:G41"/>
    <mergeCell ref="H41:P41"/>
    <mergeCell ref="E42:G42"/>
    <mergeCell ref="H42:J42"/>
    <mergeCell ref="K42:M42"/>
    <mergeCell ref="N42:P42"/>
    <mergeCell ref="H57:P57"/>
    <mergeCell ref="N10:P10"/>
    <mergeCell ref="H30:P30"/>
    <mergeCell ref="E31:G31"/>
    <mergeCell ref="H31:J31"/>
    <mergeCell ref="K31:M31"/>
    <mergeCell ref="N31:P31"/>
    <mergeCell ref="A7:P7"/>
    <mergeCell ref="A1:P1"/>
    <mergeCell ref="A4:P4"/>
    <mergeCell ref="A27:C27"/>
    <mergeCell ref="A30:G30"/>
    <mergeCell ref="A9:G9"/>
    <mergeCell ref="H9:P9"/>
    <mergeCell ref="E10:G10"/>
    <mergeCell ref="H10:J10"/>
    <mergeCell ref="K10:M10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3"/>
  <sheetViews>
    <sheetView zoomScalePageLayoutView="0" workbookViewId="0" topLeftCell="A46">
      <selection activeCell="H64" sqref="H64"/>
    </sheetView>
  </sheetViews>
  <sheetFormatPr defaultColWidth="11.421875" defaultRowHeight="12.75"/>
  <cols>
    <col min="1" max="1" width="26.57421875" style="170" customWidth="1"/>
    <col min="2" max="2" width="34.28125" style="304" customWidth="1"/>
    <col min="3" max="3" width="12.00390625" style="304" customWidth="1"/>
    <col min="4" max="4" width="1.8515625" style="304" hidden="1" customWidth="1"/>
    <col min="5" max="16" width="6.140625" style="304" customWidth="1"/>
    <col min="17" max="53" width="11.421875" style="303" customWidth="1"/>
    <col min="54" max="16384" width="11.421875" style="304" customWidth="1"/>
  </cols>
  <sheetData>
    <row r="1" spans="1:16" ht="18.75" customHeight="1">
      <c r="A1" s="639" t="s">
        <v>170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5">
      <c r="A2" s="91" t="s">
        <v>201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0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641" t="s">
        <v>155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</row>
    <row r="5" spans="1:16" ht="8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8.2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20.25" customHeight="1">
      <c r="A7" s="603" t="s">
        <v>187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</row>
    <row r="8" spans="1:16" ht="20.25" customHeight="1">
      <c r="A8" s="603" t="s">
        <v>241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</row>
    <row r="9" spans="1:16" ht="4.5" customHeight="1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3.5" thickBot="1">
      <c r="A10" s="586" t="s">
        <v>5</v>
      </c>
      <c r="B10" s="586"/>
      <c r="C10" s="586"/>
      <c r="D10" s="586"/>
      <c r="E10" s="586"/>
      <c r="F10" s="586"/>
      <c r="G10" s="586"/>
      <c r="H10" s="602" t="s">
        <v>6</v>
      </c>
      <c r="I10" s="602"/>
      <c r="J10" s="602"/>
      <c r="K10" s="602"/>
      <c r="L10" s="602"/>
      <c r="M10" s="602"/>
      <c r="N10" s="602"/>
      <c r="O10" s="602"/>
      <c r="P10" s="602"/>
    </row>
    <row r="11" spans="1:16" ht="13.5" thickBot="1">
      <c r="A11" s="176" t="s">
        <v>7</v>
      </c>
      <c r="B11" s="175" t="s">
        <v>51</v>
      </c>
      <c r="C11" s="176" t="s">
        <v>9</v>
      </c>
      <c r="D11" s="309"/>
      <c r="E11" s="588" t="s">
        <v>10</v>
      </c>
      <c r="F11" s="588"/>
      <c r="G11" s="588"/>
      <c r="H11" s="594" t="s">
        <v>11</v>
      </c>
      <c r="I11" s="588"/>
      <c r="J11" s="588"/>
      <c r="K11" s="588" t="s">
        <v>12</v>
      </c>
      <c r="L11" s="588"/>
      <c r="M11" s="588"/>
      <c r="N11" s="588" t="s">
        <v>13</v>
      </c>
      <c r="O11" s="588"/>
      <c r="P11" s="588"/>
    </row>
    <row r="12" spans="1:53" s="348" customFormat="1" ht="13.5" thickBot="1">
      <c r="A12" s="176" t="s">
        <v>45</v>
      </c>
      <c r="B12" s="175" t="s">
        <v>51</v>
      </c>
      <c r="C12" s="176" t="s">
        <v>9</v>
      </c>
      <c r="D12" s="347"/>
      <c r="E12" s="311" t="s">
        <v>15</v>
      </c>
      <c r="F12" s="311" t="s">
        <v>16</v>
      </c>
      <c r="G12" s="311" t="s">
        <v>17</v>
      </c>
      <c r="H12" s="311" t="s">
        <v>15</v>
      </c>
      <c r="I12" s="311" t="s">
        <v>16</v>
      </c>
      <c r="J12" s="311" t="s">
        <v>17</v>
      </c>
      <c r="K12" s="311" t="s">
        <v>15</v>
      </c>
      <c r="L12" s="311" t="s">
        <v>16</v>
      </c>
      <c r="M12" s="311" t="s">
        <v>17</v>
      </c>
      <c r="N12" s="311" t="s">
        <v>15</v>
      </c>
      <c r="O12" s="311" t="s">
        <v>16</v>
      </c>
      <c r="P12" s="311" t="s">
        <v>17</v>
      </c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</row>
    <row r="13" spans="1:53" s="332" customFormat="1" ht="12.75">
      <c r="A13" s="349" t="s">
        <v>46</v>
      </c>
      <c r="B13" s="350" t="s">
        <v>27</v>
      </c>
      <c r="C13" s="351" t="s">
        <v>21</v>
      </c>
      <c r="D13" s="352"/>
      <c r="E13" s="353">
        <v>0</v>
      </c>
      <c r="F13" s="277">
        <v>0</v>
      </c>
      <c r="G13" s="277">
        <f>SUM(E13:F13)</f>
        <v>0</v>
      </c>
      <c r="H13" s="277">
        <v>0</v>
      </c>
      <c r="I13" s="277">
        <v>0</v>
      </c>
      <c r="J13" s="277">
        <f>SUM(H13:I13)</f>
        <v>0</v>
      </c>
      <c r="K13" s="277">
        <v>5</v>
      </c>
      <c r="L13" s="277">
        <v>4</v>
      </c>
      <c r="M13" s="277">
        <f>SUM(K13:L13)</f>
        <v>9</v>
      </c>
      <c r="N13" s="277">
        <f>SUM(H13,K13)</f>
        <v>5</v>
      </c>
      <c r="O13" s="277">
        <f>SUM(I13,L13)</f>
        <v>4</v>
      </c>
      <c r="P13" s="336">
        <f>SUM(N13:O13)</f>
        <v>9</v>
      </c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</row>
    <row r="14" spans="1:53" s="332" customFormat="1" ht="13.5" thickBot="1">
      <c r="A14" s="15" t="s">
        <v>41</v>
      </c>
      <c r="B14" s="50" t="s">
        <v>33</v>
      </c>
      <c r="C14" s="196" t="s">
        <v>21</v>
      </c>
      <c r="D14" s="354"/>
      <c r="E14" s="236">
        <v>0</v>
      </c>
      <c r="F14" s="452">
        <v>0</v>
      </c>
      <c r="G14" s="108">
        <f>SUM(E14:F14)</f>
        <v>0</v>
      </c>
      <c r="H14" s="452">
        <v>0</v>
      </c>
      <c r="I14" s="452">
        <v>0</v>
      </c>
      <c r="J14" s="108">
        <f>SUM(H14:I14)</f>
        <v>0</v>
      </c>
      <c r="K14" s="452">
        <v>0</v>
      </c>
      <c r="L14" s="452">
        <v>0</v>
      </c>
      <c r="M14" s="108">
        <f>SUM(K14:L14)</f>
        <v>0</v>
      </c>
      <c r="N14" s="452">
        <f>SUM(H14,K14)</f>
        <v>0</v>
      </c>
      <c r="O14" s="452">
        <f>SUM(I14,L14)</f>
        <v>0</v>
      </c>
      <c r="P14" s="454">
        <f>SUM(O14,N14)</f>
        <v>0</v>
      </c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</row>
    <row r="15" spans="1:53" s="332" customFormat="1" ht="13.5" thickBot="1">
      <c r="A15" s="571" t="s">
        <v>34</v>
      </c>
      <c r="B15" s="571"/>
      <c r="C15" s="571"/>
      <c r="D15" s="307"/>
      <c r="E15" s="355">
        <f>SUM(E13:E14)</f>
        <v>0</v>
      </c>
      <c r="F15" s="355">
        <f>SUM(F13:F14)</f>
        <v>0</v>
      </c>
      <c r="G15" s="355">
        <f>SUM(G13:G14)</f>
        <v>0</v>
      </c>
      <c r="H15" s="355">
        <f aca="true" t="shared" si="0" ref="H15:O15">SUM(H13:H14)</f>
        <v>0</v>
      </c>
      <c r="I15" s="355">
        <f t="shared" si="0"/>
        <v>0</v>
      </c>
      <c r="J15" s="355">
        <f t="shared" si="0"/>
        <v>0</v>
      </c>
      <c r="K15" s="355">
        <f t="shared" si="0"/>
        <v>5</v>
      </c>
      <c r="L15" s="355">
        <f>SUM(L13:L14)</f>
        <v>4</v>
      </c>
      <c r="M15" s="355">
        <f>SUM(M13:M14)</f>
        <v>9</v>
      </c>
      <c r="N15" s="355">
        <f t="shared" si="0"/>
        <v>5</v>
      </c>
      <c r="O15" s="355">
        <f t="shared" si="0"/>
        <v>4</v>
      </c>
      <c r="P15" s="355">
        <f>SUM(P13:P14)</f>
        <v>9</v>
      </c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</row>
    <row r="16" spans="1:53" s="332" customFormat="1" ht="12.75">
      <c r="A16" s="74"/>
      <c r="B16" s="74"/>
      <c r="C16" s="74"/>
      <c r="D16" s="74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</row>
    <row r="17" spans="1:53" s="332" customFormat="1" ht="13.5" thickBot="1">
      <c r="A17" s="74"/>
      <c r="B17" s="74"/>
      <c r="C17" s="74"/>
      <c r="D17" s="74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69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</row>
    <row r="18" spans="1:16" ht="13.5" thickBot="1">
      <c r="A18" s="586" t="s">
        <v>50</v>
      </c>
      <c r="B18" s="586"/>
      <c r="C18" s="586"/>
      <c r="D18" s="586"/>
      <c r="E18" s="586"/>
      <c r="F18" s="586"/>
      <c r="G18" s="586"/>
      <c r="H18" s="602" t="s">
        <v>6</v>
      </c>
      <c r="I18" s="602"/>
      <c r="J18" s="602"/>
      <c r="K18" s="602"/>
      <c r="L18" s="602"/>
      <c r="M18" s="602"/>
      <c r="N18" s="602"/>
      <c r="O18" s="602"/>
      <c r="P18" s="602"/>
    </row>
    <row r="19" spans="1:16" ht="13.5" thickBot="1">
      <c r="A19" s="176" t="s">
        <v>7</v>
      </c>
      <c r="B19" s="175" t="s">
        <v>51</v>
      </c>
      <c r="C19" s="176" t="s">
        <v>9</v>
      </c>
      <c r="D19" s="309"/>
      <c r="E19" s="588" t="s">
        <v>10</v>
      </c>
      <c r="F19" s="588"/>
      <c r="G19" s="588"/>
      <c r="H19" s="594" t="s">
        <v>11</v>
      </c>
      <c r="I19" s="588"/>
      <c r="J19" s="588"/>
      <c r="K19" s="588" t="s">
        <v>12</v>
      </c>
      <c r="L19" s="588"/>
      <c r="M19" s="588"/>
      <c r="N19" s="588" t="s">
        <v>13</v>
      </c>
      <c r="O19" s="588"/>
      <c r="P19" s="588"/>
    </row>
    <row r="20" spans="1:16" ht="13.5" thickBot="1">
      <c r="A20" s="372" t="s">
        <v>45</v>
      </c>
      <c r="B20" s="175" t="s">
        <v>51</v>
      </c>
      <c r="C20" s="176" t="s">
        <v>9</v>
      </c>
      <c r="D20" s="373"/>
      <c r="E20" s="311" t="s">
        <v>15</v>
      </c>
      <c r="F20" s="311" t="s">
        <v>16</v>
      </c>
      <c r="G20" s="311" t="s">
        <v>17</v>
      </c>
      <c r="H20" s="311" t="s">
        <v>15</v>
      </c>
      <c r="I20" s="311" t="s">
        <v>16</v>
      </c>
      <c r="J20" s="311" t="s">
        <v>17</v>
      </c>
      <c r="K20" s="311" t="s">
        <v>15</v>
      </c>
      <c r="L20" s="311" t="s">
        <v>16</v>
      </c>
      <c r="M20" s="311" t="s">
        <v>17</v>
      </c>
      <c r="N20" s="311" t="s">
        <v>15</v>
      </c>
      <c r="O20" s="311" t="s">
        <v>16</v>
      </c>
      <c r="P20" s="311" t="s">
        <v>17</v>
      </c>
    </row>
    <row r="21" spans="1:16" ht="12.75">
      <c r="A21" s="36" t="s">
        <v>56</v>
      </c>
      <c r="B21" s="37" t="s">
        <v>53</v>
      </c>
      <c r="C21" s="199" t="s">
        <v>21</v>
      </c>
      <c r="D21" s="101"/>
      <c r="E21" s="131">
        <v>0</v>
      </c>
      <c r="F21" s="126">
        <v>0</v>
      </c>
      <c r="G21" s="126">
        <f>SUM(E21:F21)</f>
        <v>0</v>
      </c>
      <c r="H21" s="126">
        <v>0</v>
      </c>
      <c r="I21" s="126">
        <v>0</v>
      </c>
      <c r="J21" s="126">
        <f>SUM(H21:I21)</f>
        <v>0</v>
      </c>
      <c r="K21" s="126">
        <v>0</v>
      </c>
      <c r="L21" s="126">
        <v>0</v>
      </c>
      <c r="M21" s="126">
        <f>SUM(K21:L21)</f>
        <v>0</v>
      </c>
      <c r="N21" s="45">
        <f aca="true" t="shared" si="1" ref="N21:N31">SUM(H21,K21)</f>
        <v>0</v>
      </c>
      <c r="O21" s="45">
        <f aca="true" t="shared" si="2" ref="O21:O30">I21+L21</f>
        <v>0</v>
      </c>
      <c r="P21" s="116">
        <f>SUM(N21:O21)</f>
        <v>0</v>
      </c>
    </row>
    <row r="22" spans="1:16" ht="24">
      <c r="A22" s="42" t="s">
        <v>57</v>
      </c>
      <c r="B22" s="39" t="s">
        <v>53</v>
      </c>
      <c r="C22" s="340" t="s">
        <v>21</v>
      </c>
      <c r="D22" s="52"/>
      <c r="E22" s="225">
        <v>0</v>
      </c>
      <c r="F22" s="48">
        <v>0</v>
      </c>
      <c r="G22" s="48">
        <f>SUM(E22:F22)</f>
        <v>0</v>
      </c>
      <c r="H22" s="48">
        <v>0</v>
      </c>
      <c r="I22" s="48">
        <v>0</v>
      </c>
      <c r="J22" s="48">
        <f aca="true" t="shared" si="3" ref="J22:J29">SUM(H22:I22)</f>
        <v>0</v>
      </c>
      <c r="K22" s="48">
        <v>0</v>
      </c>
      <c r="L22" s="48">
        <v>0</v>
      </c>
      <c r="M22" s="48">
        <f aca="true" t="shared" si="4" ref="M22:M31">SUM(K22:L22)</f>
        <v>0</v>
      </c>
      <c r="N22" s="48">
        <f t="shared" si="1"/>
        <v>0</v>
      </c>
      <c r="O22" s="48">
        <f t="shared" si="2"/>
        <v>0</v>
      </c>
      <c r="P22" s="49">
        <f>SUM(N22:O22)</f>
        <v>0</v>
      </c>
    </row>
    <row r="23" spans="1:16" ht="12.75">
      <c r="A23" s="38" t="s">
        <v>58</v>
      </c>
      <c r="B23" s="39" t="s">
        <v>53</v>
      </c>
      <c r="C23" s="340" t="s">
        <v>21</v>
      </c>
      <c r="D23" s="52"/>
      <c r="E23" s="225">
        <v>2</v>
      </c>
      <c r="F23" s="48">
        <v>3</v>
      </c>
      <c r="G23" s="48">
        <f>SUM(E23:F23)</f>
        <v>5</v>
      </c>
      <c r="H23" s="48">
        <v>2</v>
      </c>
      <c r="I23" s="48">
        <v>3</v>
      </c>
      <c r="J23" s="48">
        <f>SUM(H23:I23)</f>
        <v>5</v>
      </c>
      <c r="K23" s="48">
        <v>1</v>
      </c>
      <c r="L23" s="48">
        <v>4</v>
      </c>
      <c r="M23" s="48">
        <f t="shared" si="4"/>
        <v>5</v>
      </c>
      <c r="N23" s="48">
        <f t="shared" si="1"/>
        <v>3</v>
      </c>
      <c r="O23" s="48">
        <f t="shared" si="2"/>
        <v>7</v>
      </c>
      <c r="P23" s="49">
        <f aca="true" t="shared" si="5" ref="P23:P31">SUM(N23:O23)</f>
        <v>10</v>
      </c>
    </row>
    <row r="24" spans="1:16" ht="12.75">
      <c r="A24" s="38" t="s">
        <v>59</v>
      </c>
      <c r="B24" s="39" t="s">
        <v>53</v>
      </c>
      <c r="C24" s="340" t="s">
        <v>21</v>
      </c>
      <c r="D24" s="52"/>
      <c r="E24" s="225">
        <v>3</v>
      </c>
      <c r="F24" s="48">
        <v>0</v>
      </c>
      <c r="G24" s="48">
        <f aca="true" t="shared" si="6" ref="G24:G31">SUM(E24:F24)</f>
        <v>3</v>
      </c>
      <c r="H24" s="48">
        <v>3</v>
      </c>
      <c r="I24" s="48">
        <v>0</v>
      </c>
      <c r="J24" s="48">
        <f t="shared" si="3"/>
        <v>3</v>
      </c>
      <c r="K24" s="48">
        <v>4</v>
      </c>
      <c r="L24" s="48">
        <v>0</v>
      </c>
      <c r="M24" s="48">
        <f t="shared" si="4"/>
        <v>4</v>
      </c>
      <c r="N24" s="48">
        <f t="shared" si="1"/>
        <v>7</v>
      </c>
      <c r="O24" s="48">
        <f t="shared" si="2"/>
        <v>0</v>
      </c>
      <c r="P24" s="49">
        <f t="shared" si="5"/>
        <v>7</v>
      </c>
    </row>
    <row r="25" spans="1:16" ht="12.75">
      <c r="A25" s="38" t="s">
        <v>60</v>
      </c>
      <c r="B25" s="39" t="s">
        <v>53</v>
      </c>
      <c r="C25" s="340" t="s">
        <v>21</v>
      </c>
      <c r="D25" s="52"/>
      <c r="E25" s="225">
        <v>4</v>
      </c>
      <c r="F25" s="48">
        <v>0</v>
      </c>
      <c r="G25" s="48">
        <f t="shared" si="6"/>
        <v>4</v>
      </c>
      <c r="H25" s="48">
        <v>4</v>
      </c>
      <c r="I25" s="48">
        <v>0</v>
      </c>
      <c r="J25" s="48">
        <f>SUM(H25:I25)</f>
        <v>4</v>
      </c>
      <c r="K25" s="48">
        <v>3</v>
      </c>
      <c r="L25" s="48">
        <v>2</v>
      </c>
      <c r="M25" s="48">
        <f t="shared" si="4"/>
        <v>5</v>
      </c>
      <c r="N25" s="48">
        <f t="shared" si="1"/>
        <v>7</v>
      </c>
      <c r="O25" s="48">
        <f t="shared" si="2"/>
        <v>2</v>
      </c>
      <c r="P25" s="49">
        <f t="shared" si="5"/>
        <v>9</v>
      </c>
    </row>
    <row r="26" spans="1:16" ht="12.75">
      <c r="A26" s="38" t="s">
        <v>61</v>
      </c>
      <c r="B26" s="39" t="s">
        <v>53</v>
      </c>
      <c r="C26" s="340" t="s">
        <v>21</v>
      </c>
      <c r="D26" s="52"/>
      <c r="E26" s="225">
        <v>0</v>
      </c>
      <c r="F26" s="48">
        <v>2</v>
      </c>
      <c r="G26" s="48">
        <f t="shared" si="6"/>
        <v>2</v>
      </c>
      <c r="H26" s="48">
        <v>0</v>
      </c>
      <c r="I26" s="48">
        <v>2</v>
      </c>
      <c r="J26" s="48">
        <f t="shared" si="3"/>
        <v>2</v>
      </c>
      <c r="K26" s="48">
        <v>2</v>
      </c>
      <c r="L26" s="48">
        <v>2</v>
      </c>
      <c r="M26" s="48">
        <f t="shared" si="4"/>
        <v>4</v>
      </c>
      <c r="N26" s="48">
        <f t="shared" si="1"/>
        <v>2</v>
      </c>
      <c r="O26" s="48">
        <f t="shared" si="2"/>
        <v>4</v>
      </c>
      <c r="P26" s="116">
        <f t="shared" si="5"/>
        <v>6</v>
      </c>
    </row>
    <row r="27" spans="1:16" ht="12.75">
      <c r="A27" s="38" t="s">
        <v>62</v>
      </c>
      <c r="B27" s="39" t="s">
        <v>53</v>
      </c>
      <c r="C27" s="340" t="s">
        <v>21</v>
      </c>
      <c r="D27" s="52"/>
      <c r="E27" s="225">
        <v>0</v>
      </c>
      <c r="F27" s="48">
        <v>1</v>
      </c>
      <c r="G27" s="48">
        <f t="shared" si="6"/>
        <v>1</v>
      </c>
      <c r="H27" s="48">
        <v>0</v>
      </c>
      <c r="I27" s="48">
        <v>1</v>
      </c>
      <c r="J27" s="48">
        <f t="shared" si="3"/>
        <v>1</v>
      </c>
      <c r="K27" s="48">
        <v>4</v>
      </c>
      <c r="L27" s="48">
        <v>2</v>
      </c>
      <c r="M27" s="48">
        <f t="shared" si="4"/>
        <v>6</v>
      </c>
      <c r="N27" s="48">
        <f t="shared" si="1"/>
        <v>4</v>
      </c>
      <c r="O27" s="48">
        <f t="shared" si="2"/>
        <v>3</v>
      </c>
      <c r="P27" s="49">
        <f t="shared" si="5"/>
        <v>7</v>
      </c>
    </row>
    <row r="28" spans="1:17" ht="12.75">
      <c r="A28" s="38" t="s">
        <v>63</v>
      </c>
      <c r="B28" s="39" t="s">
        <v>53</v>
      </c>
      <c r="C28" s="340" t="s">
        <v>21</v>
      </c>
      <c r="D28" s="52"/>
      <c r="E28" s="225">
        <v>3</v>
      </c>
      <c r="F28" s="48">
        <v>1</v>
      </c>
      <c r="G28" s="48">
        <f t="shared" si="6"/>
        <v>4</v>
      </c>
      <c r="H28" s="48">
        <v>3</v>
      </c>
      <c r="I28" s="48">
        <v>1</v>
      </c>
      <c r="J28" s="48">
        <f>SUM(H28:I28)</f>
        <v>4</v>
      </c>
      <c r="K28" s="48">
        <v>2</v>
      </c>
      <c r="L28" s="48">
        <v>2</v>
      </c>
      <c r="M28" s="48">
        <f t="shared" si="4"/>
        <v>4</v>
      </c>
      <c r="N28" s="48">
        <f t="shared" si="1"/>
        <v>5</v>
      </c>
      <c r="O28" s="48">
        <f t="shared" si="2"/>
        <v>3</v>
      </c>
      <c r="P28" s="49">
        <f t="shared" si="5"/>
        <v>8</v>
      </c>
      <c r="Q28" s="428"/>
    </row>
    <row r="29" spans="1:17" ht="12.75">
      <c r="A29" s="38" t="s">
        <v>64</v>
      </c>
      <c r="B29" s="39" t="s">
        <v>53</v>
      </c>
      <c r="C29" s="340" t="s">
        <v>21</v>
      </c>
      <c r="D29" s="52"/>
      <c r="E29" s="225">
        <v>3</v>
      </c>
      <c r="F29" s="48">
        <v>2</v>
      </c>
      <c r="G29" s="48">
        <f t="shared" si="6"/>
        <v>5</v>
      </c>
      <c r="H29" s="48">
        <v>3</v>
      </c>
      <c r="I29" s="48">
        <v>2</v>
      </c>
      <c r="J29" s="48">
        <f t="shared" si="3"/>
        <v>5</v>
      </c>
      <c r="K29" s="48">
        <v>3</v>
      </c>
      <c r="L29" s="48">
        <v>2</v>
      </c>
      <c r="M29" s="48">
        <f t="shared" si="4"/>
        <v>5</v>
      </c>
      <c r="N29" s="48">
        <f t="shared" si="1"/>
        <v>6</v>
      </c>
      <c r="O29" s="48">
        <f t="shared" si="2"/>
        <v>4</v>
      </c>
      <c r="P29" s="49">
        <f>SUM(N29:O29)</f>
        <v>10</v>
      </c>
      <c r="Q29" s="428"/>
    </row>
    <row r="30" spans="1:16" ht="25.5">
      <c r="A30" s="38" t="s">
        <v>65</v>
      </c>
      <c r="B30" s="39" t="s">
        <v>55</v>
      </c>
      <c r="C30" s="340" t="s">
        <v>21</v>
      </c>
      <c r="D30" s="52"/>
      <c r="E30" s="225">
        <v>0</v>
      </c>
      <c r="F30" s="48">
        <v>0</v>
      </c>
      <c r="G30" s="48">
        <f t="shared" si="6"/>
        <v>0</v>
      </c>
      <c r="H30" s="48">
        <v>0</v>
      </c>
      <c r="I30" s="48">
        <v>0</v>
      </c>
      <c r="J30" s="48">
        <f>SUM(H30:I30)</f>
        <v>0</v>
      </c>
      <c r="K30" s="48">
        <v>0</v>
      </c>
      <c r="L30" s="48">
        <v>0</v>
      </c>
      <c r="M30" s="48">
        <f t="shared" si="4"/>
        <v>0</v>
      </c>
      <c r="N30" s="48">
        <f t="shared" si="1"/>
        <v>0</v>
      </c>
      <c r="O30" s="48">
        <f t="shared" si="2"/>
        <v>0</v>
      </c>
      <c r="P30" s="49">
        <f t="shared" si="5"/>
        <v>0</v>
      </c>
    </row>
    <row r="31" spans="1:17" ht="13.5" thickBot="1">
      <c r="A31" s="29" t="s">
        <v>66</v>
      </c>
      <c r="B31" s="21" t="s">
        <v>53</v>
      </c>
      <c r="C31" s="357" t="s">
        <v>21</v>
      </c>
      <c r="D31" s="12"/>
      <c r="E31" s="358">
        <v>3</v>
      </c>
      <c r="F31" s="126">
        <v>0</v>
      </c>
      <c r="G31" s="45">
        <f t="shared" si="6"/>
        <v>3</v>
      </c>
      <c r="H31" s="126">
        <v>3</v>
      </c>
      <c r="I31" s="126">
        <v>0</v>
      </c>
      <c r="J31" s="45">
        <f>SUM(H31:I31)</f>
        <v>3</v>
      </c>
      <c r="K31" s="126">
        <v>3</v>
      </c>
      <c r="L31" s="126">
        <v>0</v>
      </c>
      <c r="M31" s="126">
        <f t="shared" si="4"/>
        <v>3</v>
      </c>
      <c r="N31" s="48">
        <f t="shared" si="1"/>
        <v>6</v>
      </c>
      <c r="O31" s="48">
        <f>I31+L31</f>
        <v>0</v>
      </c>
      <c r="P31" s="119">
        <f t="shared" si="5"/>
        <v>6</v>
      </c>
      <c r="Q31" s="428"/>
    </row>
    <row r="32" spans="1:16" ht="13.5" thickBot="1">
      <c r="A32" s="571" t="s">
        <v>34</v>
      </c>
      <c r="B32" s="571"/>
      <c r="C32" s="571"/>
      <c r="D32" s="572"/>
      <c r="E32" s="370">
        <f aca="true" t="shared" si="7" ref="E32:P32">SUM(E21:E31)</f>
        <v>18</v>
      </c>
      <c r="F32" s="370">
        <f t="shared" si="7"/>
        <v>9</v>
      </c>
      <c r="G32" s="370">
        <f t="shared" si="7"/>
        <v>27</v>
      </c>
      <c r="H32" s="370">
        <f t="shared" si="7"/>
        <v>18</v>
      </c>
      <c r="I32" s="370">
        <f t="shared" si="7"/>
        <v>9</v>
      </c>
      <c r="J32" s="370">
        <f t="shared" si="7"/>
        <v>27</v>
      </c>
      <c r="K32" s="370">
        <f t="shared" si="7"/>
        <v>22</v>
      </c>
      <c r="L32" s="370">
        <f t="shared" si="7"/>
        <v>14</v>
      </c>
      <c r="M32" s="370">
        <f t="shared" si="7"/>
        <v>36</v>
      </c>
      <c r="N32" s="370">
        <f t="shared" si="7"/>
        <v>40</v>
      </c>
      <c r="O32" s="370">
        <f t="shared" si="7"/>
        <v>23</v>
      </c>
      <c r="P32" s="370">
        <f t="shared" si="7"/>
        <v>63</v>
      </c>
    </row>
    <row r="33" spans="1:16" ht="12.75">
      <c r="A33" s="76"/>
      <c r="B33" s="76"/>
      <c r="C33" s="76"/>
      <c r="D33" s="7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6" ht="12" customHeight="1" thickBot="1">
      <c r="A34" s="141"/>
      <c r="B34" s="141"/>
      <c r="C34" s="141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303" customFormat="1" ht="8.25" customHeight="1" thickBot="1">
      <c r="A35" s="612" t="s">
        <v>113</v>
      </c>
      <c r="B35" s="613"/>
      <c r="C35" s="613"/>
      <c r="D35" s="613"/>
      <c r="E35" s="613"/>
      <c r="F35" s="613"/>
      <c r="G35" s="613"/>
      <c r="H35" s="650" t="s">
        <v>6</v>
      </c>
      <c r="I35" s="650"/>
      <c r="J35" s="650"/>
      <c r="K35" s="650"/>
      <c r="L35" s="650"/>
      <c r="M35" s="650"/>
      <c r="N35" s="650"/>
      <c r="O35" s="650"/>
      <c r="P35" s="651"/>
    </row>
    <row r="36" spans="1:16" ht="11.25" customHeight="1" thickBot="1">
      <c r="A36" s="416" t="s">
        <v>7</v>
      </c>
      <c r="B36" s="417" t="s">
        <v>51</v>
      </c>
      <c r="C36" s="416" t="s">
        <v>9</v>
      </c>
      <c r="D36" s="418"/>
      <c r="E36" s="648" t="s">
        <v>10</v>
      </c>
      <c r="F36" s="648"/>
      <c r="G36" s="648"/>
      <c r="H36" s="649" t="s">
        <v>11</v>
      </c>
      <c r="I36" s="648"/>
      <c r="J36" s="648"/>
      <c r="K36" s="648" t="s">
        <v>12</v>
      </c>
      <c r="L36" s="648"/>
      <c r="M36" s="648"/>
      <c r="N36" s="648" t="s">
        <v>13</v>
      </c>
      <c r="O36" s="648"/>
      <c r="P36" s="648"/>
    </row>
    <row r="37" spans="1:16" ht="12.75" customHeight="1" thickBot="1">
      <c r="A37" s="88" t="s">
        <v>45</v>
      </c>
      <c r="B37" s="175" t="s">
        <v>51</v>
      </c>
      <c r="C37" s="176" t="s">
        <v>9</v>
      </c>
      <c r="D37" s="237"/>
      <c r="E37" s="238" t="s">
        <v>15</v>
      </c>
      <c r="F37" s="1" t="s">
        <v>16</v>
      </c>
      <c r="G37" s="1" t="s">
        <v>17</v>
      </c>
      <c r="H37" s="1" t="s">
        <v>15</v>
      </c>
      <c r="I37" s="1" t="s">
        <v>16</v>
      </c>
      <c r="J37" s="1" t="s">
        <v>17</v>
      </c>
      <c r="K37" s="1" t="s">
        <v>15</v>
      </c>
      <c r="L37" s="1" t="s">
        <v>16</v>
      </c>
      <c r="M37" s="1" t="s">
        <v>17</v>
      </c>
      <c r="N37" s="1" t="s">
        <v>15</v>
      </c>
      <c r="O37" s="1" t="s">
        <v>16</v>
      </c>
      <c r="P37" s="2" t="s">
        <v>17</v>
      </c>
    </row>
    <row r="38" spans="1:16" ht="26.25" thickBot="1">
      <c r="A38" s="206" t="s">
        <v>117</v>
      </c>
      <c r="B38" s="207" t="s">
        <v>84</v>
      </c>
      <c r="C38" s="123" t="s">
        <v>118</v>
      </c>
      <c r="D38" s="222"/>
      <c r="E38" s="239">
        <v>0</v>
      </c>
      <c r="F38" s="30">
        <v>0</v>
      </c>
      <c r="G38" s="124">
        <f>SUM(E38:F38)</f>
        <v>0</v>
      </c>
      <c r="H38" s="30">
        <v>0</v>
      </c>
      <c r="I38" s="30">
        <v>0</v>
      </c>
      <c r="J38" s="124">
        <f>SUM(H38:I38)</f>
        <v>0</v>
      </c>
      <c r="K38" s="30">
        <v>5</v>
      </c>
      <c r="L38" s="30">
        <v>6</v>
      </c>
      <c r="M38" s="124">
        <f>SUM(K38:L38)</f>
        <v>11</v>
      </c>
      <c r="N38" s="30">
        <f>SUM(H38,K38)</f>
        <v>5</v>
      </c>
      <c r="O38" s="30">
        <f>SUM(I38,L38)</f>
        <v>6</v>
      </c>
      <c r="P38" s="44">
        <f>SUM(N38:O38)</f>
        <v>11</v>
      </c>
    </row>
    <row r="39" spans="1:16" ht="13.5" thickBot="1">
      <c r="A39" s="569" t="s">
        <v>34</v>
      </c>
      <c r="B39" s="569"/>
      <c r="C39" s="569"/>
      <c r="D39" s="570"/>
      <c r="E39" s="184">
        <f>SUM(E38:E38)</f>
        <v>0</v>
      </c>
      <c r="F39" s="184">
        <f aca="true" t="shared" si="8" ref="F39:O39">SUM(F38:F38)</f>
        <v>0</v>
      </c>
      <c r="G39" s="184">
        <f t="shared" si="8"/>
        <v>0</v>
      </c>
      <c r="H39" s="184">
        <f t="shared" si="8"/>
        <v>0</v>
      </c>
      <c r="I39" s="184">
        <f t="shared" si="8"/>
        <v>0</v>
      </c>
      <c r="J39" s="184">
        <f t="shared" si="8"/>
        <v>0</v>
      </c>
      <c r="K39" s="184">
        <f>SUM(K38:K38)</f>
        <v>5</v>
      </c>
      <c r="L39" s="184">
        <f t="shared" si="8"/>
        <v>6</v>
      </c>
      <c r="M39" s="184">
        <f t="shared" si="8"/>
        <v>11</v>
      </c>
      <c r="N39" s="184">
        <f t="shared" si="8"/>
        <v>5</v>
      </c>
      <c r="O39" s="184">
        <f t="shared" si="8"/>
        <v>6</v>
      </c>
      <c r="P39" s="184">
        <f>SUM(P38:P38)</f>
        <v>11</v>
      </c>
    </row>
    <row r="40" spans="1:16" ht="13.5" thickBot="1">
      <c r="A40" s="74"/>
      <c r="B40" s="74"/>
      <c r="C40" s="74"/>
      <c r="D40" s="74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ht="13.5" thickBot="1">
      <c r="A41" s="575" t="s">
        <v>157</v>
      </c>
      <c r="B41" s="575"/>
      <c r="C41" s="575"/>
      <c r="D41" s="575"/>
      <c r="E41" s="67">
        <f>E15+E32+E39</f>
        <v>18</v>
      </c>
      <c r="F41" s="67">
        <f aca="true" t="shared" si="9" ref="F41:P41">F15+F32+F39</f>
        <v>9</v>
      </c>
      <c r="G41" s="67">
        <f t="shared" si="9"/>
        <v>27</v>
      </c>
      <c r="H41" s="67">
        <f t="shared" si="9"/>
        <v>18</v>
      </c>
      <c r="I41" s="67">
        <f t="shared" si="9"/>
        <v>9</v>
      </c>
      <c r="J41" s="67">
        <f t="shared" si="9"/>
        <v>27</v>
      </c>
      <c r="K41" s="67">
        <f t="shared" si="9"/>
        <v>32</v>
      </c>
      <c r="L41" s="67">
        <f t="shared" si="9"/>
        <v>24</v>
      </c>
      <c r="M41" s="67">
        <f t="shared" si="9"/>
        <v>56</v>
      </c>
      <c r="N41" s="67">
        <f t="shared" si="9"/>
        <v>50</v>
      </c>
      <c r="O41" s="67">
        <f t="shared" si="9"/>
        <v>33</v>
      </c>
      <c r="P41" s="67">
        <f t="shared" si="9"/>
        <v>83</v>
      </c>
    </row>
    <row r="42" spans="1:16" ht="12.75">
      <c r="A42" s="69"/>
      <c r="B42" s="69"/>
      <c r="C42" s="69"/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</row>
    <row r="43" spans="1:16" ht="20.25">
      <c r="A43" s="603" t="s">
        <v>194</v>
      </c>
      <c r="B43" s="603"/>
      <c r="C43" s="603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3"/>
      <c r="O43" s="603"/>
      <c r="P43" s="603"/>
    </row>
    <row r="44" spans="1:53" s="140" customFormat="1" ht="12.75">
      <c r="A44" s="69"/>
      <c r="B44" s="69"/>
      <c r="C44" s="69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</row>
    <row r="45" spans="1:16" ht="13.5" thickBot="1">
      <c r="A45" s="69"/>
      <c r="B45" s="69"/>
      <c r="C45" s="69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ht="13.5" thickBot="1">
      <c r="A46" s="586" t="s">
        <v>134</v>
      </c>
      <c r="B46" s="586"/>
      <c r="C46" s="586"/>
      <c r="D46" s="586"/>
      <c r="E46" s="586"/>
      <c r="F46" s="586"/>
      <c r="G46" s="586"/>
      <c r="H46" s="595" t="s">
        <v>6</v>
      </c>
      <c r="I46" s="595"/>
      <c r="J46" s="595"/>
      <c r="K46" s="595"/>
      <c r="L46" s="595"/>
      <c r="M46" s="595"/>
      <c r="N46" s="595"/>
      <c r="O46" s="595"/>
      <c r="P46" s="595"/>
    </row>
    <row r="47" spans="1:16" ht="13.5" thickBot="1">
      <c r="A47" s="174" t="s">
        <v>7</v>
      </c>
      <c r="B47" s="175" t="s">
        <v>51</v>
      </c>
      <c r="C47" s="176" t="s">
        <v>9</v>
      </c>
      <c r="D47" s="176"/>
      <c r="E47" s="588" t="s">
        <v>10</v>
      </c>
      <c r="F47" s="588"/>
      <c r="G47" s="588"/>
      <c r="H47" s="594" t="s">
        <v>11</v>
      </c>
      <c r="I47" s="588"/>
      <c r="J47" s="588"/>
      <c r="K47" s="588" t="s">
        <v>12</v>
      </c>
      <c r="L47" s="588"/>
      <c r="M47" s="588"/>
      <c r="N47" s="588" t="s">
        <v>13</v>
      </c>
      <c r="O47" s="588"/>
      <c r="P47" s="588"/>
    </row>
    <row r="48" spans="1:16" ht="13.5" thickBot="1">
      <c r="A48" s="174" t="s">
        <v>45</v>
      </c>
      <c r="B48" s="177"/>
      <c r="C48" s="177"/>
      <c r="D48" s="177"/>
      <c r="E48" s="252" t="s">
        <v>15</v>
      </c>
      <c r="F48" s="252" t="s">
        <v>16</v>
      </c>
      <c r="G48" s="252" t="s">
        <v>17</v>
      </c>
      <c r="H48" s="252" t="s">
        <v>15</v>
      </c>
      <c r="I48" s="252" t="s">
        <v>16</v>
      </c>
      <c r="J48" s="252" t="s">
        <v>17</v>
      </c>
      <c r="K48" s="252" t="s">
        <v>15</v>
      </c>
      <c r="L48" s="252" t="s">
        <v>16</v>
      </c>
      <c r="M48" s="252" t="s">
        <v>17</v>
      </c>
      <c r="N48" s="252" t="s">
        <v>15</v>
      </c>
      <c r="O48" s="252" t="s">
        <v>16</v>
      </c>
      <c r="P48" s="252" t="s">
        <v>17</v>
      </c>
    </row>
    <row r="49" spans="1:16" ht="26.25" thickBot="1">
      <c r="A49" s="162" t="s">
        <v>212</v>
      </c>
      <c r="B49" s="200" t="s">
        <v>213</v>
      </c>
      <c r="C49" s="5" t="s">
        <v>118</v>
      </c>
      <c r="D49" s="297"/>
      <c r="E49" s="298">
        <v>4</v>
      </c>
      <c r="F49" s="86">
        <v>7</v>
      </c>
      <c r="G49" s="299">
        <f>SUM(E49:F49)</f>
        <v>11</v>
      </c>
      <c r="H49" s="86">
        <v>4</v>
      </c>
      <c r="I49" s="86">
        <v>7</v>
      </c>
      <c r="J49" s="299">
        <f>SUM(H49:I49)</f>
        <v>11</v>
      </c>
      <c r="K49" s="86">
        <v>0</v>
      </c>
      <c r="L49" s="86">
        <v>0</v>
      </c>
      <c r="M49" s="299">
        <f>SUM(K49:L49)</f>
        <v>0</v>
      </c>
      <c r="N49" s="86">
        <f>SUM(H49,K49)</f>
        <v>4</v>
      </c>
      <c r="O49" s="300">
        <f>SUM(I49,L49)</f>
        <v>7</v>
      </c>
      <c r="P49" s="113">
        <f>SUM(N49:O49)</f>
        <v>11</v>
      </c>
    </row>
    <row r="50" spans="1:53" s="140" customFormat="1" ht="13.5" thickBot="1">
      <c r="A50" s="569" t="s">
        <v>34</v>
      </c>
      <c r="B50" s="569"/>
      <c r="C50" s="569"/>
      <c r="D50" s="569"/>
      <c r="E50" s="202">
        <f>E49</f>
        <v>4</v>
      </c>
      <c r="F50" s="180">
        <f aca="true" t="shared" si="10" ref="F50:P50">F49</f>
        <v>7</v>
      </c>
      <c r="G50" s="180">
        <f t="shared" si="10"/>
        <v>11</v>
      </c>
      <c r="H50" s="180">
        <f t="shared" si="10"/>
        <v>4</v>
      </c>
      <c r="I50" s="180">
        <f t="shared" si="10"/>
        <v>7</v>
      </c>
      <c r="J50" s="180">
        <f t="shared" si="10"/>
        <v>11</v>
      </c>
      <c r="K50" s="180">
        <f t="shared" si="10"/>
        <v>0</v>
      </c>
      <c r="L50" s="180">
        <f t="shared" si="10"/>
        <v>0</v>
      </c>
      <c r="M50" s="266">
        <f t="shared" si="10"/>
        <v>0</v>
      </c>
      <c r="N50" s="86">
        <f>SUM(H50,K50)</f>
        <v>4</v>
      </c>
      <c r="O50" s="267">
        <f t="shared" si="10"/>
        <v>7</v>
      </c>
      <c r="P50" s="180">
        <f t="shared" si="10"/>
        <v>11</v>
      </c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</row>
    <row r="51" spans="1:16" ht="12.75">
      <c r="A51" s="69"/>
      <c r="B51" s="69"/>
      <c r="C51" s="69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ht="12.75">
      <c r="A52" s="69"/>
      <c r="B52" s="69"/>
      <c r="C52" s="69"/>
      <c r="D52" s="6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1:16" ht="13.5" thickBot="1">
      <c r="A53" s="74"/>
      <c r="B53" s="74"/>
      <c r="C53" s="74"/>
      <c r="D53" s="74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</row>
    <row r="54" spans="1:16" ht="13.5" thickBot="1">
      <c r="A54" s="571" t="s">
        <v>158</v>
      </c>
      <c r="B54" s="571"/>
      <c r="C54" s="571"/>
      <c r="D54" s="571"/>
      <c r="E54" s="67">
        <f>E50</f>
        <v>4</v>
      </c>
      <c r="F54" s="67">
        <f aca="true" t="shared" si="11" ref="F54:P54">F50</f>
        <v>7</v>
      </c>
      <c r="G54" s="67">
        <f t="shared" si="11"/>
        <v>11</v>
      </c>
      <c r="H54" s="67">
        <f t="shared" si="11"/>
        <v>4</v>
      </c>
      <c r="I54" s="67">
        <f t="shared" si="11"/>
        <v>7</v>
      </c>
      <c r="J54" s="67">
        <f t="shared" si="11"/>
        <v>11</v>
      </c>
      <c r="K54" s="67">
        <f t="shared" si="11"/>
        <v>0</v>
      </c>
      <c r="L54" s="67">
        <f t="shared" si="11"/>
        <v>0</v>
      </c>
      <c r="M54" s="67">
        <f t="shared" si="11"/>
        <v>0</v>
      </c>
      <c r="N54" s="67">
        <f t="shared" si="11"/>
        <v>4</v>
      </c>
      <c r="O54" s="67">
        <f t="shared" si="11"/>
        <v>7</v>
      </c>
      <c r="P54" s="67">
        <f t="shared" si="11"/>
        <v>11</v>
      </c>
    </row>
    <row r="55" spans="1:16" ht="12.75">
      <c r="A55" s="74"/>
      <c r="B55" s="74"/>
      <c r="C55" s="74"/>
      <c r="D55" s="74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ht="13.5" customHeight="1" thickBot="1">
      <c r="A56" s="155"/>
      <c r="B56" s="74"/>
      <c r="C56" s="74"/>
      <c r="D56" s="74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</row>
    <row r="57" spans="1:16" ht="13.5" thickBot="1">
      <c r="A57" s="572" t="s">
        <v>157</v>
      </c>
      <c r="B57" s="596"/>
      <c r="C57" s="596"/>
      <c r="D57" s="597"/>
      <c r="E57" s="67">
        <f aca="true" t="shared" si="12" ref="E57:P57">SUM(E41)</f>
        <v>18</v>
      </c>
      <c r="F57" s="67">
        <f t="shared" si="12"/>
        <v>9</v>
      </c>
      <c r="G57" s="67">
        <f t="shared" si="12"/>
        <v>27</v>
      </c>
      <c r="H57" s="67">
        <f t="shared" si="12"/>
        <v>18</v>
      </c>
      <c r="I57" s="67">
        <f t="shared" si="12"/>
        <v>9</v>
      </c>
      <c r="J57" s="67">
        <f t="shared" si="12"/>
        <v>27</v>
      </c>
      <c r="K57" s="67">
        <f t="shared" si="12"/>
        <v>32</v>
      </c>
      <c r="L57" s="67">
        <f t="shared" si="12"/>
        <v>24</v>
      </c>
      <c r="M57" s="67">
        <f t="shared" si="12"/>
        <v>56</v>
      </c>
      <c r="N57" s="67">
        <f t="shared" si="12"/>
        <v>50</v>
      </c>
      <c r="O57" s="67">
        <f t="shared" si="12"/>
        <v>33</v>
      </c>
      <c r="P57" s="67">
        <f t="shared" si="12"/>
        <v>83</v>
      </c>
    </row>
    <row r="58" spans="1:16" ht="13.5" thickBot="1">
      <c r="A58" s="76"/>
      <c r="B58" s="76"/>
      <c r="C58" s="76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ht="13.5" thickBot="1">
      <c r="A59" s="572" t="s">
        <v>158</v>
      </c>
      <c r="B59" s="596"/>
      <c r="C59" s="596"/>
      <c r="D59" s="597"/>
      <c r="E59" s="67">
        <f>SUM(E54)</f>
        <v>4</v>
      </c>
      <c r="F59" s="67">
        <f aca="true" t="shared" si="13" ref="F59:P59">SUM(F54)</f>
        <v>7</v>
      </c>
      <c r="G59" s="67">
        <f t="shared" si="13"/>
        <v>11</v>
      </c>
      <c r="H59" s="67">
        <f t="shared" si="13"/>
        <v>4</v>
      </c>
      <c r="I59" s="67">
        <f t="shared" si="13"/>
        <v>7</v>
      </c>
      <c r="J59" s="67">
        <f t="shared" si="13"/>
        <v>11</v>
      </c>
      <c r="K59" s="67">
        <f>SUM(K54)</f>
        <v>0</v>
      </c>
      <c r="L59" s="67">
        <f t="shared" si="13"/>
        <v>0</v>
      </c>
      <c r="M59" s="67">
        <f t="shared" si="13"/>
        <v>0</v>
      </c>
      <c r="N59" s="67">
        <f t="shared" si="13"/>
        <v>4</v>
      </c>
      <c r="O59" s="67">
        <f t="shared" si="13"/>
        <v>7</v>
      </c>
      <c r="P59" s="67">
        <f t="shared" si="13"/>
        <v>11</v>
      </c>
    </row>
    <row r="60" spans="1:16" ht="15.75" customHeight="1" thickBot="1">
      <c r="A60" s="74"/>
      <c r="B60" s="74"/>
      <c r="C60" s="74"/>
      <c r="D60" s="74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</row>
    <row r="61" spans="1:16" ht="15.75" thickBot="1">
      <c r="A61" s="598" t="s">
        <v>237</v>
      </c>
      <c r="B61" s="599"/>
      <c r="C61" s="599"/>
      <c r="D61" s="600"/>
      <c r="E61" s="67">
        <f>SUM(E57+E59)</f>
        <v>22</v>
      </c>
      <c r="F61" s="67">
        <f aca="true" t="shared" si="14" ref="F61:O61">SUM(F57+F59)</f>
        <v>16</v>
      </c>
      <c r="G61" s="67">
        <f t="shared" si="14"/>
        <v>38</v>
      </c>
      <c r="H61" s="67">
        <f t="shared" si="14"/>
        <v>22</v>
      </c>
      <c r="I61" s="67">
        <f t="shared" si="14"/>
        <v>16</v>
      </c>
      <c r="J61" s="67">
        <f t="shared" si="14"/>
        <v>38</v>
      </c>
      <c r="K61" s="67">
        <f t="shared" si="14"/>
        <v>32</v>
      </c>
      <c r="L61" s="67">
        <f t="shared" si="14"/>
        <v>24</v>
      </c>
      <c r="M61" s="67">
        <f t="shared" si="14"/>
        <v>56</v>
      </c>
      <c r="N61" s="67">
        <f t="shared" si="14"/>
        <v>54</v>
      </c>
      <c r="O61" s="67">
        <f t="shared" si="14"/>
        <v>40</v>
      </c>
      <c r="P61" s="67">
        <f>SUM(P57+P59)</f>
        <v>94</v>
      </c>
    </row>
    <row r="62" spans="1:16" ht="18.75">
      <c r="A62" s="9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1:16" ht="15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</sheetData>
  <sheetProtection/>
  <mergeCells count="38">
    <mergeCell ref="A7:P7"/>
    <mergeCell ref="A59:D59"/>
    <mergeCell ref="A61:D61"/>
    <mergeCell ref="A50:D50"/>
    <mergeCell ref="A54:D54"/>
    <mergeCell ref="A57:D57"/>
    <mergeCell ref="A46:G46"/>
    <mergeCell ref="H46:P46"/>
    <mergeCell ref="E47:G47"/>
    <mergeCell ref="H47:J47"/>
    <mergeCell ref="A32:D32"/>
    <mergeCell ref="K47:M47"/>
    <mergeCell ref="N47:P47"/>
    <mergeCell ref="A41:D41"/>
    <mergeCell ref="A43:P43"/>
    <mergeCell ref="A39:D39"/>
    <mergeCell ref="A35:G35"/>
    <mergeCell ref="H35:P35"/>
    <mergeCell ref="E36:G36"/>
    <mergeCell ref="H36:J36"/>
    <mergeCell ref="K11:M11"/>
    <mergeCell ref="N11:P11"/>
    <mergeCell ref="N36:P36"/>
    <mergeCell ref="E19:G19"/>
    <mergeCell ref="H19:J19"/>
    <mergeCell ref="K19:M19"/>
    <mergeCell ref="N19:P19"/>
    <mergeCell ref="K36:M36"/>
    <mergeCell ref="A8:P8"/>
    <mergeCell ref="A1:P1"/>
    <mergeCell ref="A4:P4"/>
    <mergeCell ref="A15:C15"/>
    <mergeCell ref="A18:G18"/>
    <mergeCell ref="H18:P18"/>
    <mergeCell ref="A10:G10"/>
    <mergeCell ref="H10:P10"/>
    <mergeCell ref="E11:G11"/>
    <mergeCell ref="H11:J11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36"/>
  <sheetViews>
    <sheetView zoomScalePageLayoutView="0" workbookViewId="0" topLeftCell="A103">
      <selection activeCell="B88" sqref="B88"/>
    </sheetView>
  </sheetViews>
  <sheetFormatPr defaultColWidth="11.421875" defaultRowHeight="12.75"/>
  <cols>
    <col min="1" max="1" width="26.57421875" style="170" customWidth="1"/>
    <col min="2" max="2" width="34.28125" style="304" customWidth="1"/>
    <col min="3" max="3" width="12.00390625" style="304" customWidth="1"/>
    <col min="4" max="4" width="1.8515625" style="304" hidden="1" customWidth="1"/>
    <col min="5" max="16" width="6.140625" style="304" customWidth="1"/>
    <col min="17" max="53" width="11.421875" style="303" customWidth="1"/>
    <col min="54" max="16384" width="11.421875" style="304" customWidth="1"/>
  </cols>
  <sheetData>
    <row r="1" spans="1:16" ht="18.75" customHeight="1">
      <c r="A1" s="639" t="s">
        <v>170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5">
      <c r="A2" s="91" t="s">
        <v>201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0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641" t="s">
        <v>155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</row>
    <row r="5" spans="1:16" ht="8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8.2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20.25" customHeight="1">
      <c r="A7" s="603" t="s">
        <v>187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</row>
    <row r="8" spans="1:16" ht="20.25" customHeight="1">
      <c r="A8" s="603" t="s">
        <v>240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</row>
    <row r="9" spans="1:16" ht="4.5" customHeight="1" thickBo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13.5" thickBot="1">
      <c r="A10" s="586" t="s">
        <v>5</v>
      </c>
      <c r="B10" s="586"/>
      <c r="C10" s="586"/>
      <c r="D10" s="586"/>
      <c r="E10" s="586"/>
      <c r="F10" s="586"/>
      <c r="G10" s="586"/>
      <c r="H10" s="602" t="s">
        <v>6</v>
      </c>
      <c r="I10" s="602"/>
      <c r="J10" s="602"/>
      <c r="K10" s="602"/>
      <c r="L10" s="602"/>
      <c r="M10" s="602"/>
      <c r="N10" s="602"/>
      <c r="O10" s="602"/>
      <c r="P10" s="602"/>
    </row>
    <row r="11" spans="1:16" ht="13.5" thickBot="1">
      <c r="A11" s="176" t="s">
        <v>7</v>
      </c>
      <c r="B11" s="175" t="s">
        <v>51</v>
      </c>
      <c r="C11" s="176" t="s">
        <v>9</v>
      </c>
      <c r="D11" s="309"/>
      <c r="E11" s="588" t="s">
        <v>10</v>
      </c>
      <c r="F11" s="588"/>
      <c r="G11" s="588"/>
      <c r="H11" s="594" t="s">
        <v>11</v>
      </c>
      <c r="I11" s="588"/>
      <c r="J11" s="588"/>
      <c r="K11" s="588" t="s">
        <v>12</v>
      </c>
      <c r="L11" s="588"/>
      <c r="M11" s="588"/>
      <c r="N11" s="588" t="s">
        <v>13</v>
      </c>
      <c r="O11" s="588"/>
      <c r="P11" s="588"/>
    </row>
    <row r="12" spans="1:53" s="332" customFormat="1" ht="13.5" thickBot="1">
      <c r="A12" s="279" t="s">
        <v>35</v>
      </c>
      <c r="B12" s="278" t="s">
        <v>8</v>
      </c>
      <c r="C12" s="279" t="s">
        <v>9</v>
      </c>
      <c r="D12" s="329"/>
      <c r="E12" s="330" t="s">
        <v>15</v>
      </c>
      <c r="F12" s="330" t="s">
        <v>16</v>
      </c>
      <c r="G12" s="275" t="s">
        <v>17</v>
      </c>
      <c r="H12" s="330" t="s">
        <v>15</v>
      </c>
      <c r="I12" s="330" t="s">
        <v>16</v>
      </c>
      <c r="J12" s="330" t="s">
        <v>17</v>
      </c>
      <c r="K12" s="330" t="s">
        <v>15</v>
      </c>
      <c r="L12" s="330" t="s">
        <v>16</v>
      </c>
      <c r="M12" s="330" t="s">
        <v>17</v>
      </c>
      <c r="N12" s="330" t="s">
        <v>15</v>
      </c>
      <c r="O12" s="330" t="s">
        <v>16</v>
      </c>
      <c r="P12" s="330" t="s">
        <v>17</v>
      </c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</row>
    <row r="13" spans="1:53" s="325" customFormat="1" ht="12.75">
      <c r="A13" s="13" t="s">
        <v>101</v>
      </c>
      <c r="B13" s="333" t="s">
        <v>20</v>
      </c>
      <c r="C13" s="334" t="s">
        <v>21</v>
      </c>
      <c r="D13" s="271"/>
      <c r="E13" s="276">
        <v>0</v>
      </c>
      <c r="F13" s="457">
        <v>0</v>
      </c>
      <c r="G13" s="335">
        <f>SUM(E13:F13)</f>
        <v>0</v>
      </c>
      <c r="H13" s="335">
        <v>0</v>
      </c>
      <c r="I13" s="335">
        <v>0</v>
      </c>
      <c r="J13" s="335">
        <f>SUM(H13:I13)</f>
        <v>0</v>
      </c>
      <c r="K13" s="335">
        <v>4</v>
      </c>
      <c r="L13" s="335">
        <v>5</v>
      </c>
      <c r="M13" s="335">
        <f>SUM(K13:L13)</f>
        <v>9</v>
      </c>
      <c r="N13" s="335">
        <f>SUM(H13,K13)</f>
        <v>4</v>
      </c>
      <c r="O13" s="335">
        <f>SUM(I13,L13)</f>
        <v>5</v>
      </c>
      <c r="P13" s="336">
        <f>SUM(N13:O13)</f>
        <v>9</v>
      </c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</row>
    <row r="14" spans="1:53" s="325" customFormat="1" ht="12.75">
      <c r="A14" s="14" t="s">
        <v>37</v>
      </c>
      <c r="B14" s="164" t="s">
        <v>20</v>
      </c>
      <c r="C14" s="337" t="s">
        <v>21</v>
      </c>
      <c r="D14" s="272"/>
      <c r="E14" s="338">
        <v>0</v>
      </c>
      <c r="F14" s="458">
        <v>0</v>
      </c>
      <c r="G14" s="58">
        <f>SUM(E14:F14)</f>
        <v>0</v>
      </c>
      <c r="H14" s="58">
        <v>0</v>
      </c>
      <c r="I14" s="58">
        <v>0</v>
      </c>
      <c r="J14" s="58">
        <f aca="true" t="shared" si="0" ref="J14:J23">SUM(H14:I14)</f>
        <v>0</v>
      </c>
      <c r="K14" s="58">
        <v>4</v>
      </c>
      <c r="L14" s="58">
        <v>6</v>
      </c>
      <c r="M14" s="58">
        <f aca="true" t="shared" si="1" ref="M14:M23">SUM(K14:L14)</f>
        <v>10</v>
      </c>
      <c r="N14" s="58">
        <f aca="true" t="shared" si="2" ref="N14:O23">SUM(H14,K14)</f>
        <v>4</v>
      </c>
      <c r="O14" s="58">
        <f t="shared" si="2"/>
        <v>6</v>
      </c>
      <c r="P14" s="208">
        <f aca="true" t="shared" si="3" ref="P14:P23">SUM(N14:O14)</f>
        <v>10</v>
      </c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</row>
    <row r="15" spans="1:53" s="325" customFormat="1" ht="12.75">
      <c r="A15" s="14" t="s">
        <v>38</v>
      </c>
      <c r="B15" s="164" t="s">
        <v>20</v>
      </c>
      <c r="C15" s="337" t="s">
        <v>21</v>
      </c>
      <c r="D15" s="272"/>
      <c r="E15" s="338">
        <v>12</v>
      </c>
      <c r="F15" s="458">
        <v>12</v>
      </c>
      <c r="G15" s="58">
        <f>SUM(E15:F15)</f>
        <v>24</v>
      </c>
      <c r="H15" s="58">
        <v>0</v>
      </c>
      <c r="I15" s="58">
        <v>0</v>
      </c>
      <c r="J15" s="58">
        <f t="shared" si="0"/>
        <v>0</v>
      </c>
      <c r="K15" s="58">
        <v>10</v>
      </c>
      <c r="L15" s="58">
        <v>11</v>
      </c>
      <c r="M15" s="58">
        <f t="shared" si="1"/>
        <v>21</v>
      </c>
      <c r="N15" s="58">
        <f t="shared" si="2"/>
        <v>10</v>
      </c>
      <c r="O15" s="58">
        <f t="shared" si="2"/>
        <v>11</v>
      </c>
      <c r="P15" s="208">
        <f t="shared" si="3"/>
        <v>21</v>
      </c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</row>
    <row r="16" spans="1:53" s="325" customFormat="1" ht="12.75">
      <c r="A16" s="14" t="s">
        <v>102</v>
      </c>
      <c r="B16" s="164" t="s">
        <v>20</v>
      </c>
      <c r="C16" s="337" t="s">
        <v>21</v>
      </c>
      <c r="D16" s="272"/>
      <c r="E16" s="338">
        <v>12</v>
      </c>
      <c r="F16" s="458">
        <v>26</v>
      </c>
      <c r="G16" s="58">
        <f aca="true" t="shared" si="4" ref="G16:G23">SUM(E16:F16)</f>
        <v>38</v>
      </c>
      <c r="H16" s="58">
        <v>0</v>
      </c>
      <c r="I16" s="58">
        <v>0</v>
      </c>
      <c r="J16" s="58">
        <f t="shared" si="0"/>
        <v>0</v>
      </c>
      <c r="K16" s="58">
        <v>4</v>
      </c>
      <c r="L16" s="58">
        <v>15</v>
      </c>
      <c r="M16" s="58">
        <f t="shared" si="1"/>
        <v>19</v>
      </c>
      <c r="N16" s="58">
        <f t="shared" si="2"/>
        <v>4</v>
      </c>
      <c r="O16" s="58">
        <f t="shared" si="2"/>
        <v>15</v>
      </c>
      <c r="P16" s="208">
        <f t="shared" si="3"/>
        <v>19</v>
      </c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</row>
    <row r="17" spans="1:53" s="342" customFormat="1" ht="18.75" customHeight="1">
      <c r="A17" s="280" t="s">
        <v>215</v>
      </c>
      <c r="B17" s="340" t="s">
        <v>27</v>
      </c>
      <c r="C17" s="274" t="s">
        <v>21</v>
      </c>
      <c r="D17" s="341"/>
      <c r="E17" s="225">
        <v>7</v>
      </c>
      <c r="F17" s="48">
        <v>4</v>
      </c>
      <c r="G17" s="58">
        <f>SUM(E17:F17)</f>
        <v>11</v>
      </c>
      <c r="H17" s="48">
        <v>7</v>
      </c>
      <c r="I17" s="48">
        <v>3</v>
      </c>
      <c r="J17" s="58">
        <f t="shared" si="0"/>
        <v>10</v>
      </c>
      <c r="K17" s="48">
        <v>8</v>
      </c>
      <c r="L17" s="48">
        <v>4</v>
      </c>
      <c r="M17" s="58">
        <f t="shared" si="1"/>
        <v>12</v>
      </c>
      <c r="N17" s="58">
        <f t="shared" si="2"/>
        <v>15</v>
      </c>
      <c r="O17" s="58">
        <f t="shared" si="2"/>
        <v>7</v>
      </c>
      <c r="P17" s="208">
        <f t="shared" si="3"/>
        <v>22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</row>
    <row r="18" spans="1:53" s="325" customFormat="1" ht="12.75" customHeight="1">
      <c r="A18" s="14" t="s">
        <v>42</v>
      </c>
      <c r="B18" s="164" t="s">
        <v>27</v>
      </c>
      <c r="C18" s="337" t="s">
        <v>21</v>
      </c>
      <c r="D18" s="272"/>
      <c r="E18" s="339">
        <v>0</v>
      </c>
      <c r="F18" s="58">
        <v>0</v>
      </c>
      <c r="G18" s="58">
        <f t="shared" si="4"/>
        <v>0</v>
      </c>
      <c r="H18" s="58">
        <v>0</v>
      </c>
      <c r="I18" s="58">
        <v>0</v>
      </c>
      <c r="J18" s="58">
        <f t="shared" si="0"/>
        <v>0</v>
      </c>
      <c r="K18" s="58">
        <v>1</v>
      </c>
      <c r="L18" s="58">
        <v>0</v>
      </c>
      <c r="M18" s="58">
        <f t="shared" si="1"/>
        <v>1</v>
      </c>
      <c r="N18" s="58">
        <f t="shared" si="2"/>
        <v>1</v>
      </c>
      <c r="O18" s="58">
        <f t="shared" si="2"/>
        <v>0</v>
      </c>
      <c r="P18" s="208">
        <f t="shared" si="3"/>
        <v>1</v>
      </c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</row>
    <row r="19" spans="1:53" s="325" customFormat="1" ht="12.75">
      <c r="A19" s="14" t="s">
        <v>43</v>
      </c>
      <c r="B19" s="164" t="s">
        <v>27</v>
      </c>
      <c r="C19" s="337" t="s">
        <v>21</v>
      </c>
      <c r="D19" s="272"/>
      <c r="E19" s="339">
        <v>0</v>
      </c>
      <c r="F19" s="58">
        <v>0</v>
      </c>
      <c r="G19" s="58">
        <f t="shared" si="4"/>
        <v>0</v>
      </c>
      <c r="H19" s="58">
        <v>0</v>
      </c>
      <c r="I19" s="58">
        <v>0</v>
      </c>
      <c r="J19" s="58">
        <f t="shared" si="0"/>
        <v>0</v>
      </c>
      <c r="K19" s="58">
        <v>53</v>
      </c>
      <c r="L19" s="58">
        <v>13</v>
      </c>
      <c r="M19" s="58">
        <f t="shared" si="1"/>
        <v>66</v>
      </c>
      <c r="N19" s="58">
        <f t="shared" si="2"/>
        <v>53</v>
      </c>
      <c r="O19" s="58">
        <f t="shared" si="2"/>
        <v>13</v>
      </c>
      <c r="P19" s="208">
        <f t="shared" si="3"/>
        <v>66</v>
      </c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</row>
    <row r="20" spans="1:53" s="343" customFormat="1" ht="12.75">
      <c r="A20" s="14" t="s">
        <v>44</v>
      </c>
      <c r="B20" s="164" t="s">
        <v>27</v>
      </c>
      <c r="C20" s="337" t="s">
        <v>21</v>
      </c>
      <c r="D20" s="272"/>
      <c r="E20" s="339">
        <v>0</v>
      </c>
      <c r="F20" s="58">
        <v>0</v>
      </c>
      <c r="G20" s="58">
        <f t="shared" si="4"/>
        <v>0</v>
      </c>
      <c r="H20" s="58">
        <v>0</v>
      </c>
      <c r="I20" s="58">
        <v>0</v>
      </c>
      <c r="J20" s="58">
        <f t="shared" si="0"/>
        <v>0</v>
      </c>
      <c r="K20" s="58">
        <v>7</v>
      </c>
      <c r="L20" s="58">
        <v>5</v>
      </c>
      <c r="M20" s="58">
        <f t="shared" si="1"/>
        <v>12</v>
      </c>
      <c r="N20" s="58">
        <f t="shared" si="2"/>
        <v>7</v>
      </c>
      <c r="O20" s="58">
        <f t="shared" si="2"/>
        <v>5</v>
      </c>
      <c r="P20" s="208">
        <f t="shared" si="3"/>
        <v>12</v>
      </c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</row>
    <row r="21" spans="1:16" s="324" customFormat="1" ht="12.75">
      <c r="A21" s="14" t="s">
        <v>225</v>
      </c>
      <c r="B21" s="164" t="s">
        <v>226</v>
      </c>
      <c r="C21" s="337" t="s">
        <v>21</v>
      </c>
      <c r="D21" s="272"/>
      <c r="E21" s="339">
        <v>0</v>
      </c>
      <c r="F21" s="58">
        <v>0</v>
      </c>
      <c r="G21" s="58">
        <f t="shared" si="4"/>
        <v>0</v>
      </c>
      <c r="H21" s="58">
        <v>0</v>
      </c>
      <c r="I21" s="58">
        <v>0</v>
      </c>
      <c r="J21" s="58">
        <f t="shared" si="0"/>
        <v>0</v>
      </c>
      <c r="K21" s="58">
        <v>7</v>
      </c>
      <c r="L21" s="58">
        <v>11</v>
      </c>
      <c r="M21" s="58">
        <f t="shared" si="1"/>
        <v>18</v>
      </c>
      <c r="N21" s="58">
        <f t="shared" si="2"/>
        <v>7</v>
      </c>
      <c r="O21" s="58">
        <f t="shared" si="2"/>
        <v>11</v>
      </c>
      <c r="P21" s="208">
        <f t="shared" si="3"/>
        <v>18</v>
      </c>
    </row>
    <row r="22" spans="1:53" s="325" customFormat="1" ht="22.5">
      <c r="A22" s="14" t="s">
        <v>177</v>
      </c>
      <c r="B22" s="164" t="s">
        <v>30</v>
      </c>
      <c r="C22" s="337" t="s">
        <v>21</v>
      </c>
      <c r="D22" s="272"/>
      <c r="E22" s="339">
        <v>16</v>
      </c>
      <c r="F22" s="58">
        <v>7</v>
      </c>
      <c r="G22" s="58">
        <f t="shared" si="4"/>
        <v>23</v>
      </c>
      <c r="H22" s="58">
        <v>2</v>
      </c>
      <c r="I22" s="58">
        <v>1</v>
      </c>
      <c r="J22" s="58">
        <f t="shared" si="0"/>
        <v>3</v>
      </c>
      <c r="K22" s="58">
        <v>0</v>
      </c>
      <c r="L22" s="58">
        <v>1</v>
      </c>
      <c r="M22" s="58">
        <f t="shared" si="1"/>
        <v>1</v>
      </c>
      <c r="N22" s="58">
        <f t="shared" si="2"/>
        <v>2</v>
      </c>
      <c r="O22" s="58">
        <f t="shared" si="2"/>
        <v>2</v>
      </c>
      <c r="P22" s="156">
        <f t="shared" si="3"/>
        <v>4</v>
      </c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</row>
    <row r="23" spans="1:53" s="325" customFormat="1" ht="14.25" customHeight="1" thickBot="1">
      <c r="A23" s="15" t="s">
        <v>178</v>
      </c>
      <c r="B23" s="196" t="s">
        <v>30</v>
      </c>
      <c r="C23" s="344" t="s">
        <v>21</v>
      </c>
      <c r="D23" s="345"/>
      <c r="E23" s="459">
        <v>25</v>
      </c>
      <c r="F23" s="292">
        <v>5</v>
      </c>
      <c r="G23" s="108">
        <f t="shared" si="4"/>
        <v>30</v>
      </c>
      <c r="H23" s="452">
        <v>7</v>
      </c>
      <c r="I23" s="452">
        <v>2</v>
      </c>
      <c r="J23" s="452">
        <f t="shared" si="0"/>
        <v>9</v>
      </c>
      <c r="K23" s="452">
        <v>1</v>
      </c>
      <c r="L23" s="452">
        <v>0</v>
      </c>
      <c r="M23" s="108">
        <f t="shared" si="1"/>
        <v>1</v>
      </c>
      <c r="N23" s="108">
        <f t="shared" si="2"/>
        <v>8</v>
      </c>
      <c r="O23" s="108">
        <f t="shared" si="2"/>
        <v>2</v>
      </c>
      <c r="P23" s="156">
        <f t="shared" si="3"/>
        <v>10</v>
      </c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</row>
    <row r="24" spans="1:53" s="332" customFormat="1" ht="13.5" thickBot="1">
      <c r="A24" s="571" t="s">
        <v>34</v>
      </c>
      <c r="B24" s="571"/>
      <c r="C24" s="571"/>
      <c r="D24" s="572"/>
      <c r="E24" s="346">
        <f aca="true" t="shared" si="5" ref="E24:P24">SUM(E13:E23)</f>
        <v>72</v>
      </c>
      <c r="F24" s="346">
        <f t="shared" si="5"/>
        <v>54</v>
      </c>
      <c r="G24" s="346">
        <f t="shared" si="5"/>
        <v>126</v>
      </c>
      <c r="H24" s="346">
        <f t="shared" si="5"/>
        <v>16</v>
      </c>
      <c r="I24" s="346">
        <f t="shared" si="5"/>
        <v>6</v>
      </c>
      <c r="J24" s="346">
        <f t="shared" si="5"/>
        <v>22</v>
      </c>
      <c r="K24" s="346">
        <f t="shared" si="5"/>
        <v>99</v>
      </c>
      <c r="L24" s="346">
        <f t="shared" si="5"/>
        <v>71</v>
      </c>
      <c r="M24" s="346">
        <f t="shared" si="5"/>
        <v>170</v>
      </c>
      <c r="N24" s="346">
        <f t="shared" si="5"/>
        <v>115</v>
      </c>
      <c r="O24" s="346">
        <f t="shared" si="5"/>
        <v>77</v>
      </c>
      <c r="P24" s="346">
        <f t="shared" si="5"/>
        <v>192</v>
      </c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</row>
    <row r="25" spans="1:16" ht="12.75">
      <c r="A25" s="69"/>
      <c r="B25" s="69"/>
      <c r="C25" s="69"/>
      <c r="D25" s="69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</row>
    <row r="26" spans="1:16" s="303" customFormat="1" ht="13.5" thickBot="1">
      <c r="A26" s="76"/>
      <c r="B26" s="76"/>
      <c r="C26" s="76"/>
      <c r="D26" s="76"/>
      <c r="E26" s="77"/>
      <c r="F26" s="77"/>
      <c r="G26" s="77"/>
      <c r="H26" s="514"/>
      <c r="I26" s="514"/>
      <c r="J26" s="77"/>
      <c r="K26" s="514"/>
      <c r="L26" s="514"/>
      <c r="M26" s="514"/>
      <c r="N26" s="514"/>
      <c r="O26" s="514"/>
      <c r="P26" s="514"/>
    </row>
    <row r="27" spans="1:16" ht="13.5" thickBot="1">
      <c r="A27" s="586" t="s">
        <v>50</v>
      </c>
      <c r="B27" s="586"/>
      <c r="C27" s="586"/>
      <c r="D27" s="586"/>
      <c r="E27" s="586"/>
      <c r="F27" s="586"/>
      <c r="G27" s="586"/>
      <c r="H27" s="602" t="s">
        <v>6</v>
      </c>
      <c r="I27" s="602"/>
      <c r="J27" s="602"/>
      <c r="K27" s="602"/>
      <c r="L27" s="602"/>
      <c r="M27" s="602"/>
      <c r="N27" s="602"/>
      <c r="O27" s="602"/>
      <c r="P27" s="602"/>
    </row>
    <row r="28" spans="1:16" ht="13.5" thickBot="1">
      <c r="A28" s="176" t="s">
        <v>7</v>
      </c>
      <c r="B28" s="175" t="s">
        <v>51</v>
      </c>
      <c r="C28" s="176" t="s">
        <v>9</v>
      </c>
      <c r="D28" s="309"/>
      <c r="E28" s="588" t="s">
        <v>10</v>
      </c>
      <c r="F28" s="588"/>
      <c r="G28" s="588"/>
      <c r="H28" s="594" t="s">
        <v>11</v>
      </c>
      <c r="I28" s="588"/>
      <c r="J28" s="588"/>
      <c r="K28" s="588" t="s">
        <v>12</v>
      </c>
      <c r="L28" s="588"/>
      <c r="M28" s="588"/>
      <c r="N28" s="588" t="s">
        <v>13</v>
      </c>
      <c r="O28" s="588"/>
      <c r="P28" s="588"/>
    </row>
    <row r="29" spans="1:16" ht="13.5" thickBot="1">
      <c r="A29" s="174" t="s">
        <v>35</v>
      </c>
      <c r="B29" s="175" t="s">
        <v>51</v>
      </c>
      <c r="C29" s="176" t="s">
        <v>9</v>
      </c>
      <c r="D29" s="209"/>
      <c r="E29" s="178" t="s">
        <v>15</v>
      </c>
      <c r="F29" s="178" t="s">
        <v>16</v>
      </c>
      <c r="G29" s="178" t="s">
        <v>17</v>
      </c>
      <c r="H29" s="178" t="s">
        <v>15</v>
      </c>
      <c r="I29" s="178" t="s">
        <v>16</v>
      </c>
      <c r="J29" s="178" t="s">
        <v>17</v>
      </c>
      <c r="K29" s="178" t="s">
        <v>15</v>
      </c>
      <c r="L29" s="178" t="s">
        <v>16</v>
      </c>
      <c r="M29" s="178" t="s">
        <v>17</v>
      </c>
      <c r="N29" s="178" t="s">
        <v>15</v>
      </c>
      <c r="O29" s="178" t="s">
        <v>16</v>
      </c>
      <c r="P29" s="178" t="s">
        <v>17</v>
      </c>
    </row>
    <row r="30" spans="1:16" ht="12.75">
      <c r="A30" s="253" t="s">
        <v>188</v>
      </c>
      <c r="B30" s="254" t="s">
        <v>53</v>
      </c>
      <c r="C30" s="255" t="s">
        <v>21</v>
      </c>
      <c r="D30" s="101"/>
      <c r="E30" s="131">
        <v>5</v>
      </c>
      <c r="F30" s="45">
        <v>4</v>
      </c>
      <c r="G30" s="45">
        <f>SUM(E30:F30)</f>
        <v>9</v>
      </c>
      <c r="H30" s="45">
        <v>0</v>
      </c>
      <c r="I30" s="45">
        <v>0</v>
      </c>
      <c r="J30" s="45">
        <f>SUM(H30:I30)</f>
        <v>0</v>
      </c>
      <c r="K30" s="46">
        <v>5</v>
      </c>
      <c r="L30" s="46">
        <v>4</v>
      </c>
      <c r="M30" s="45">
        <f>SUM(K30:L30)</f>
        <v>9</v>
      </c>
      <c r="N30" s="46">
        <f>SUM(H30,K30)</f>
        <v>5</v>
      </c>
      <c r="O30" s="46">
        <f>SUM(I30,L30)</f>
        <v>4</v>
      </c>
      <c r="P30" s="116">
        <f>SUM(N30:O30)</f>
        <v>9</v>
      </c>
    </row>
    <row r="31" spans="1:53" s="8" customFormat="1" ht="15.75" customHeight="1" thickBot="1">
      <c r="A31" s="42" t="s">
        <v>231</v>
      </c>
      <c r="B31" s="43" t="s">
        <v>55</v>
      </c>
      <c r="C31" s="6" t="s">
        <v>21</v>
      </c>
      <c r="D31" s="52"/>
      <c r="E31" s="53">
        <v>0</v>
      </c>
      <c r="F31" s="54">
        <v>0</v>
      </c>
      <c r="G31" s="45">
        <f>SUM(E31:F31)</f>
        <v>0</v>
      </c>
      <c r="H31" s="47">
        <v>0</v>
      </c>
      <c r="I31" s="47">
        <v>0</v>
      </c>
      <c r="J31" s="45">
        <f>SUM(H31:I31)</f>
        <v>0</v>
      </c>
      <c r="K31" s="47">
        <v>7</v>
      </c>
      <c r="L31" s="47">
        <v>9</v>
      </c>
      <c r="M31" s="45">
        <f>SUM(K31:L31)</f>
        <v>16</v>
      </c>
      <c r="N31" s="47">
        <f>SUM(H31,K31)</f>
        <v>7</v>
      </c>
      <c r="O31" s="47">
        <f>SUM(I31,L31)</f>
        <v>9</v>
      </c>
      <c r="P31" s="116">
        <f>SUM(N31:O31)</f>
        <v>16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</row>
    <row r="32" spans="1:16" ht="13.5" thickBot="1">
      <c r="A32" s="570" t="s">
        <v>34</v>
      </c>
      <c r="B32" s="652"/>
      <c r="C32" s="652"/>
      <c r="D32" s="654"/>
      <c r="E32" s="184">
        <f aca="true" t="shared" si="6" ref="E32:P32">SUM(E30:E31)</f>
        <v>5</v>
      </c>
      <c r="F32" s="184">
        <f t="shared" si="6"/>
        <v>4</v>
      </c>
      <c r="G32" s="184">
        <f t="shared" si="6"/>
        <v>9</v>
      </c>
      <c r="H32" s="184">
        <f t="shared" si="6"/>
        <v>0</v>
      </c>
      <c r="I32" s="184">
        <f t="shared" si="6"/>
        <v>0</v>
      </c>
      <c r="J32" s="184">
        <f t="shared" si="6"/>
        <v>0</v>
      </c>
      <c r="K32" s="184">
        <f t="shared" si="6"/>
        <v>12</v>
      </c>
      <c r="L32" s="184">
        <f t="shared" si="6"/>
        <v>13</v>
      </c>
      <c r="M32" s="184">
        <f t="shared" si="6"/>
        <v>25</v>
      </c>
      <c r="N32" s="184">
        <f t="shared" si="6"/>
        <v>12</v>
      </c>
      <c r="O32" s="184">
        <f t="shared" si="6"/>
        <v>13</v>
      </c>
      <c r="P32" s="184">
        <f t="shared" si="6"/>
        <v>25</v>
      </c>
    </row>
    <row r="34" spans="1:16" ht="13.5" thickBot="1">
      <c r="A34" s="69"/>
      <c r="B34" s="69"/>
      <c r="C34" s="69"/>
      <c r="D34" s="69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</row>
    <row r="35" spans="1:16" ht="13.5" thickBot="1">
      <c r="A35" s="586" t="s">
        <v>68</v>
      </c>
      <c r="B35" s="586"/>
      <c r="C35" s="586"/>
      <c r="D35" s="586"/>
      <c r="E35" s="586"/>
      <c r="F35" s="586"/>
      <c r="G35" s="586"/>
      <c r="H35" s="602" t="s">
        <v>6</v>
      </c>
      <c r="I35" s="602"/>
      <c r="J35" s="602"/>
      <c r="K35" s="602"/>
      <c r="L35" s="602"/>
      <c r="M35" s="602"/>
      <c r="N35" s="602"/>
      <c r="O35" s="602"/>
      <c r="P35" s="602"/>
    </row>
    <row r="36" spans="1:16" ht="13.5" thickBot="1">
      <c r="A36" s="176" t="s">
        <v>7</v>
      </c>
      <c r="B36" s="175" t="s">
        <v>51</v>
      </c>
      <c r="C36" s="176" t="s">
        <v>9</v>
      </c>
      <c r="D36" s="309"/>
      <c r="E36" s="588" t="s">
        <v>10</v>
      </c>
      <c r="F36" s="588"/>
      <c r="G36" s="588"/>
      <c r="H36" s="594" t="s">
        <v>11</v>
      </c>
      <c r="I36" s="588"/>
      <c r="J36" s="588"/>
      <c r="K36" s="588" t="s">
        <v>12</v>
      </c>
      <c r="L36" s="588"/>
      <c r="M36" s="588"/>
      <c r="N36" s="588" t="s">
        <v>13</v>
      </c>
      <c r="O36" s="588"/>
      <c r="P36" s="588"/>
    </row>
    <row r="37" spans="1:16" ht="13.5" customHeight="1" thickBot="1">
      <c r="A37" s="174" t="s">
        <v>35</v>
      </c>
      <c r="B37" s="175" t="s">
        <v>51</v>
      </c>
      <c r="C37" s="176" t="s">
        <v>9</v>
      </c>
      <c r="D37" s="209"/>
      <c r="E37" s="178" t="s">
        <v>15</v>
      </c>
      <c r="F37" s="178" t="s">
        <v>16</v>
      </c>
      <c r="G37" s="178" t="s">
        <v>17</v>
      </c>
      <c r="H37" s="178" t="s">
        <v>15</v>
      </c>
      <c r="I37" s="178" t="s">
        <v>16</v>
      </c>
      <c r="J37" s="178" t="s">
        <v>17</v>
      </c>
      <c r="K37" s="178" t="s">
        <v>15</v>
      </c>
      <c r="L37" s="178" t="s">
        <v>16</v>
      </c>
      <c r="M37" s="178" t="s">
        <v>17</v>
      </c>
      <c r="N37" s="252" t="s">
        <v>15</v>
      </c>
      <c r="O37" s="252" t="s">
        <v>16</v>
      </c>
      <c r="P37" s="178" t="s">
        <v>17</v>
      </c>
    </row>
    <row r="38" spans="1:16" ht="12.75">
      <c r="A38" s="256" t="s">
        <v>79</v>
      </c>
      <c r="B38" s="41" t="s">
        <v>73</v>
      </c>
      <c r="C38" s="125" t="s">
        <v>70</v>
      </c>
      <c r="D38" s="224"/>
      <c r="E38" s="263">
        <v>11</v>
      </c>
      <c r="F38" s="432">
        <v>6</v>
      </c>
      <c r="G38" s="434">
        <f>SUM(E38:F38)</f>
        <v>17</v>
      </c>
      <c r="H38" s="124">
        <v>9</v>
      </c>
      <c r="I38" s="126">
        <v>4</v>
      </c>
      <c r="J38" s="118">
        <f>SUM(H38:I38)</f>
        <v>13</v>
      </c>
      <c r="K38" s="127">
        <v>8</v>
      </c>
      <c r="L38" s="127">
        <v>9</v>
      </c>
      <c r="M38" s="436">
        <f>SUM(K38:L38)</f>
        <v>17</v>
      </c>
      <c r="N38" s="47">
        <f aca="true" t="shared" si="7" ref="N38:O41">SUM(H38,K38)</f>
        <v>17</v>
      </c>
      <c r="O38" s="47">
        <f t="shared" si="7"/>
        <v>13</v>
      </c>
      <c r="P38" s="264">
        <f>SUM(N38:O38)</f>
        <v>30</v>
      </c>
    </row>
    <row r="39" spans="1:16" ht="22.5">
      <c r="A39" s="280" t="s">
        <v>210</v>
      </c>
      <c r="B39" s="39" t="s">
        <v>211</v>
      </c>
      <c r="C39" s="10" t="s">
        <v>70</v>
      </c>
      <c r="D39" s="219"/>
      <c r="E39" s="225">
        <v>0</v>
      </c>
      <c r="F39" s="427">
        <v>0</v>
      </c>
      <c r="G39" s="48">
        <f>SUM(E39:F39)</f>
        <v>0</v>
      </c>
      <c r="H39" s="48">
        <v>0</v>
      </c>
      <c r="I39" s="48">
        <v>0</v>
      </c>
      <c r="J39" s="118">
        <f>SUM(H39:I39)</f>
        <v>0</v>
      </c>
      <c r="K39" s="61">
        <v>0</v>
      </c>
      <c r="L39" s="61">
        <v>4</v>
      </c>
      <c r="M39" s="436">
        <f>SUM(K39:L39)</f>
        <v>4</v>
      </c>
      <c r="N39" s="47">
        <f t="shared" si="7"/>
        <v>0</v>
      </c>
      <c r="O39" s="47">
        <f t="shared" si="7"/>
        <v>4</v>
      </c>
      <c r="P39" s="49">
        <f>SUM(N39:O39)</f>
        <v>4</v>
      </c>
    </row>
    <row r="40" spans="1:16" ht="12.75">
      <c r="A40" s="305" t="s">
        <v>67</v>
      </c>
      <c r="B40" s="72" t="s">
        <v>211</v>
      </c>
      <c r="C40" s="10" t="s">
        <v>70</v>
      </c>
      <c r="D40" s="219"/>
      <c r="E40" s="225">
        <v>0</v>
      </c>
      <c r="F40" s="427">
        <v>0</v>
      </c>
      <c r="G40" s="48">
        <f>SUM(E40:F40)</f>
        <v>0</v>
      </c>
      <c r="H40" s="48">
        <v>0</v>
      </c>
      <c r="I40" s="48">
        <v>0</v>
      </c>
      <c r="J40" s="118">
        <f>SUM(H40:I40)</f>
        <v>0</v>
      </c>
      <c r="K40" s="61">
        <v>0</v>
      </c>
      <c r="L40" s="61">
        <v>4</v>
      </c>
      <c r="M40" s="436">
        <f>SUM(K40:L40)</f>
        <v>4</v>
      </c>
      <c r="N40" s="47">
        <f t="shared" si="7"/>
        <v>0</v>
      </c>
      <c r="O40" s="47">
        <f t="shared" si="7"/>
        <v>4</v>
      </c>
      <c r="P40" s="49">
        <f>SUM(N40:O40)</f>
        <v>4</v>
      </c>
    </row>
    <row r="41" spans="1:16" ht="13.5" thickBot="1">
      <c r="A41" s="29" t="s">
        <v>80</v>
      </c>
      <c r="B41" s="21" t="s">
        <v>74</v>
      </c>
      <c r="C41" s="125" t="s">
        <v>70</v>
      </c>
      <c r="D41" s="224"/>
      <c r="E41" s="226">
        <v>0</v>
      </c>
      <c r="F41" s="435">
        <v>0</v>
      </c>
      <c r="G41" s="293">
        <f>SUM(E41:F41)</f>
        <v>0</v>
      </c>
      <c r="H41" s="433">
        <v>0</v>
      </c>
      <c r="I41" s="31">
        <v>0</v>
      </c>
      <c r="J41" s="118">
        <f>SUM(H41:I41)</f>
        <v>0</v>
      </c>
      <c r="K41" s="31">
        <v>3</v>
      </c>
      <c r="L41" s="31">
        <v>7</v>
      </c>
      <c r="M41" s="436">
        <f>SUM(K41:L41)</f>
        <v>10</v>
      </c>
      <c r="N41" s="66">
        <f t="shared" si="7"/>
        <v>3</v>
      </c>
      <c r="O41" s="66">
        <f t="shared" si="7"/>
        <v>7</v>
      </c>
      <c r="P41" s="116">
        <f>SUM(N41:O41)</f>
        <v>10</v>
      </c>
    </row>
    <row r="42" spans="1:16" ht="13.5" thickBot="1">
      <c r="A42" s="577" t="s">
        <v>34</v>
      </c>
      <c r="B42" s="577"/>
      <c r="C42" s="577"/>
      <c r="D42" s="578"/>
      <c r="E42" s="184">
        <f aca="true" t="shared" si="8" ref="E42:P42">SUM(E38:E41)</f>
        <v>11</v>
      </c>
      <c r="F42" s="184">
        <f t="shared" si="8"/>
        <v>6</v>
      </c>
      <c r="G42" s="184">
        <f t="shared" si="8"/>
        <v>17</v>
      </c>
      <c r="H42" s="184">
        <f t="shared" si="8"/>
        <v>9</v>
      </c>
      <c r="I42" s="184">
        <f t="shared" si="8"/>
        <v>4</v>
      </c>
      <c r="J42" s="184">
        <f t="shared" si="8"/>
        <v>13</v>
      </c>
      <c r="K42" s="184">
        <f t="shared" si="8"/>
        <v>11</v>
      </c>
      <c r="L42" s="184">
        <f t="shared" si="8"/>
        <v>24</v>
      </c>
      <c r="M42" s="184">
        <f t="shared" si="8"/>
        <v>35</v>
      </c>
      <c r="N42" s="184">
        <f t="shared" si="8"/>
        <v>20</v>
      </c>
      <c r="O42" s="184">
        <f t="shared" si="8"/>
        <v>28</v>
      </c>
      <c r="P42" s="184">
        <f t="shared" si="8"/>
        <v>48</v>
      </c>
    </row>
    <row r="43" ht="15.75" thickBot="1"/>
    <row r="44" spans="1:16" ht="11.25" customHeight="1" thickBot="1">
      <c r="A44" s="622" t="s">
        <v>85</v>
      </c>
      <c r="B44" s="622"/>
      <c r="C44" s="622"/>
      <c r="D44" s="622"/>
      <c r="E44" s="622"/>
      <c r="F44" s="622"/>
      <c r="G44" s="622"/>
      <c r="H44" s="595" t="s">
        <v>6</v>
      </c>
      <c r="I44" s="595"/>
      <c r="J44" s="595"/>
      <c r="K44" s="595"/>
      <c r="L44" s="595"/>
      <c r="M44" s="595"/>
      <c r="N44" s="595"/>
      <c r="O44" s="595"/>
      <c r="P44" s="595"/>
    </row>
    <row r="45" spans="1:16" ht="11.25" customHeight="1" thickBot="1">
      <c r="A45" s="174" t="s">
        <v>7</v>
      </c>
      <c r="B45" s="308" t="s">
        <v>51</v>
      </c>
      <c r="C45" s="174" t="s">
        <v>9</v>
      </c>
      <c r="D45" s="177"/>
      <c r="E45" s="619" t="s">
        <v>10</v>
      </c>
      <c r="F45" s="619"/>
      <c r="G45" s="619"/>
      <c r="H45" s="624" t="s">
        <v>11</v>
      </c>
      <c r="I45" s="619"/>
      <c r="J45" s="619"/>
      <c r="K45" s="619" t="s">
        <v>12</v>
      </c>
      <c r="L45" s="619"/>
      <c r="M45" s="619"/>
      <c r="N45" s="619" t="s">
        <v>13</v>
      </c>
      <c r="O45" s="619"/>
      <c r="P45" s="619"/>
    </row>
    <row r="46" spans="1:16" ht="13.5" thickBot="1">
      <c r="A46" s="174" t="s">
        <v>35</v>
      </c>
      <c r="B46" s="308" t="s">
        <v>51</v>
      </c>
      <c r="C46" s="174" t="s">
        <v>9</v>
      </c>
      <c r="D46" s="177"/>
      <c r="E46" s="178" t="s">
        <v>15</v>
      </c>
      <c r="F46" s="178" t="s">
        <v>16</v>
      </c>
      <c r="G46" s="178" t="s">
        <v>17</v>
      </c>
      <c r="H46" s="178" t="s">
        <v>15</v>
      </c>
      <c r="I46" s="178" t="s">
        <v>16</v>
      </c>
      <c r="J46" s="178" t="s">
        <v>17</v>
      </c>
      <c r="K46" s="178" t="s">
        <v>15</v>
      </c>
      <c r="L46" s="178" t="s">
        <v>16</v>
      </c>
      <c r="M46" s="178" t="s">
        <v>17</v>
      </c>
      <c r="N46" s="178" t="s">
        <v>15</v>
      </c>
      <c r="O46" s="178" t="s">
        <v>16</v>
      </c>
      <c r="P46" s="178" t="s">
        <v>17</v>
      </c>
    </row>
    <row r="47" spans="1:16" ht="12.75">
      <c r="A47" s="157" t="s">
        <v>100</v>
      </c>
      <c r="B47" s="390" t="s">
        <v>88</v>
      </c>
      <c r="C47" s="187" t="s">
        <v>87</v>
      </c>
      <c r="D47" s="188"/>
      <c r="E47" s="221">
        <v>0</v>
      </c>
      <c r="F47" s="46">
        <v>0</v>
      </c>
      <c r="G47" s="46">
        <f>SUM(E47:F47)</f>
        <v>0</v>
      </c>
      <c r="H47" s="46">
        <v>0</v>
      </c>
      <c r="I47" s="46">
        <v>0</v>
      </c>
      <c r="J47" s="46">
        <f>SUM(H47:I47)</f>
        <v>0</v>
      </c>
      <c r="K47" s="46">
        <v>0</v>
      </c>
      <c r="L47" s="46">
        <v>0</v>
      </c>
      <c r="M47" s="46">
        <f>SUM(K47:L47)</f>
        <v>0</v>
      </c>
      <c r="N47" s="46">
        <f>SUM(H47,K47)</f>
        <v>0</v>
      </c>
      <c r="O47" s="46">
        <f>SUM(I47,L47)</f>
        <v>0</v>
      </c>
      <c r="P47" s="129">
        <f aca="true" t="shared" si="9" ref="P47:P55">SUM(N47:O47)</f>
        <v>0</v>
      </c>
    </row>
    <row r="48" spans="1:16" ht="12.75">
      <c r="A48" s="157" t="s">
        <v>101</v>
      </c>
      <c r="B48" s="390" t="s">
        <v>88</v>
      </c>
      <c r="C48" s="187" t="s">
        <v>87</v>
      </c>
      <c r="D48" s="361"/>
      <c r="E48" s="221">
        <v>0</v>
      </c>
      <c r="F48" s="46">
        <v>0</v>
      </c>
      <c r="G48" s="46">
        <f aca="true" t="shared" si="10" ref="G48:G55">SUM(E48:F48)</f>
        <v>0</v>
      </c>
      <c r="H48" s="46">
        <v>0</v>
      </c>
      <c r="I48" s="46">
        <v>0</v>
      </c>
      <c r="J48" s="46">
        <f aca="true" t="shared" si="11" ref="J48:J55">SUM(H48:I48)</f>
        <v>0</v>
      </c>
      <c r="K48" s="46">
        <v>0</v>
      </c>
      <c r="L48" s="46">
        <v>0</v>
      </c>
      <c r="M48" s="46">
        <f aca="true" t="shared" si="12" ref="M48:M55">SUM(K48:L48)</f>
        <v>0</v>
      </c>
      <c r="N48" s="46">
        <f aca="true" t="shared" si="13" ref="N48:O55">SUM(H48,K48)</f>
        <v>0</v>
      </c>
      <c r="O48" s="46">
        <f t="shared" si="13"/>
        <v>0</v>
      </c>
      <c r="P48" s="129">
        <f t="shared" si="9"/>
        <v>0</v>
      </c>
    </row>
    <row r="49" spans="1:16" ht="12.75">
      <c r="A49" s="64" t="s">
        <v>102</v>
      </c>
      <c r="B49" s="390" t="s">
        <v>88</v>
      </c>
      <c r="C49" s="143" t="s">
        <v>87</v>
      </c>
      <c r="D49" s="361"/>
      <c r="E49" s="53">
        <v>10</v>
      </c>
      <c r="F49" s="54">
        <v>15</v>
      </c>
      <c r="G49" s="46">
        <f t="shared" si="10"/>
        <v>25</v>
      </c>
      <c r="H49" s="47">
        <v>7</v>
      </c>
      <c r="I49" s="47">
        <v>13</v>
      </c>
      <c r="J49" s="46">
        <f t="shared" si="11"/>
        <v>20</v>
      </c>
      <c r="K49" s="47">
        <v>4</v>
      </c>
      <c r="L49" s="47">
        <v>5</v>
      </c>
      <c r="M49" s="46">
        <f t="shared" si="12"/>
        <v>9</v>
      </c>
      <c r="N49" s="46">
        <f t="shared" si="13"/>
        <v>11</v>
      </c>
      <c r="O49" s="46">
        <f t="shared" si="13"/>
        <v>18</v>
      </c>
      <c r="P49" s="129">
        <f t="shared" si="9"/>
        <v>29</v>
      </c>
    </row>
    <row r="50" spans="1:16" ht="12.75">
      <c r="A50" s="147" t="s">
        <v>36</v>
      </c>
      <c r="B50" s="390" t="s">
        <v>88</v>
      </c>
      <c r="C50" s="165" t="s">
        <v>87</v>
      </c>
      <c r="D50" s="361"/>
      <c r="E50" s="133">
        <v>0</v>
      </c>
      <c r="F50" s="134">
        <v>0</v>
      </c>
      <c r="G50" s="46">
        <f t="shared" si="10"/>
        <v>0</v>
      </c>
      <c r="H50" s="66">
        <v>0</v>
      </c>
      <c r="I50" s="66">
        <v>0</v>
      </c>
      <c r="J50" s="46">
        <f t="shared" si="11"/>
        <v>0</v>
      </c>
      <c r="K50" s="66">
        <v>0</v>
      </c>
      <c r="L50" s="66">
        <v>0</v>
      </c>
      <c r="M50" s="46">
        <f t="shared" si="12"/>
        <v>0</v>
      </c>
      <c r="N50" s="46">
        <f t="shared" si="13"/>
        <v>0</v>
      </c>
      <c r="O50" s="46">
        <f t="shared" si="13"/>
        <v>0</v>
      </c>
      <c r="P50" s="129">
        <f t="shared" si="9"/>
        <v>0</v>
      </c>
    </row>
    <row r="51" spans="1:53" s="8" customFormat="1" ht="12.75">
      <c r="A51" s="64" t="s">
        <v>37</v>
      </c>
      <c r="B51" s="75" t="s">
        <v>90</v>
      </c>
      <c r="C51" s="143" t="s">
        <v>87</v>
      </c>
      <c r="D51" s="361"/>
      <c r="E51" s="53">
        <v>15</v>
      </c>
      <c r="F51" s="54">
        <v>7</v>
      </c>
      <c r="G51" s="46">
        <f t="shared" si="10"/>
        <v>22</v>
      </c>
      <c r="H51" s="47">
        <v>5</v>
      </c>
      <c r="I51" s="47">
        <v>11</v>
      </c>
      <c r="J51" s="46">
        <f t="shared" si="11"/>
        <v>16</v>
      </c>
      <c r="K51" s="47">
        <v>4</v>
      </c>
      <c r="L51" s="47">
        <v>9</v>
      </c>
      <c r="M51" s="46">
        <f t="shared" si="12"/>
        <v>13</v>
      </c>
      <c r="N51" s="46">
        <f t="shared" si="13"/>
        <v>9</v>
      </c>
      <c r="O51" s="46">
        <f t="shared" si="13"/>
        <v>20</v>
      </c>
      <c r="P51" s="273">
        <f t="shared" si="9"/>
        <v>29</v>
      </c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</row>
    <row r="52" spans="1:16" ht="12.75">
      <c r="A52" s="64" t="s">
        <v>202</v>
      </c>
      <c r="B52" s="75" t="s">
        <v>203</v>
      </c>
      <c r="C52" s="143" t="s">
        <v>87</v>
      </c>
      <c r="D52" s="361"/>
      <c r="E52" s="53">
        <v>0</v>
      </c>
      <c r="F52" s="54">
        <v>0</v>
      </c>
      <c r="G52" s="46">
        <f t="shared" si="10"/>
        <v>0</v>
      </c>
      <c r="H52" s="47">
        <v>0</v>
      </c>
      <c r="I52" s="47">
        <v>0</v>
      </c>
      <c r="J52" s="46">
        <f t="shared" si="11"/>
        <v>0</v>
      </c>
      <c r="K52" s="47">
        <v>0</v>
      </c>
      <c r="L52" s="47">
        <v>0</v>
      </c>
      <c r="M52" s="46">
        <f t="shared" si="12"/>
        <v>0</v>
      </c>
      <c r="N52" s="46">
        <f t="shared" si="13"/>
        <v>0</v>
      </c>
      <c r="O52" s="46">
        <f t="shared" si="13"/>
        <v>0</v>
      </c>
      <c r="P52" s="273">
        <f t="shared" si="9"/>
        <v>0</v>
      </c>
    </row>
    <row r="53" spans="1:53" s="8" customFormat="1" ht="12.75">
      <c r="A53" s="460" t="s">
        <v>103</v>
      </c>
      <c r="B53" s="439" t="s">
        <v>96</v>
      </c>
      <c r="C53" s="440" t="s">
        <v>87</v>
      </c>
      <c r="D53" s="441"/>
      <c r="E53" s="461">
        <v>0</v>
      </c>
      <c r="F53" s="462">
        <v>0</v>
      </c>
      <c r="G53" s="444">
        <f t="shared" si="10"/>
        <v>0</v>
      </c>
      <c r="H53" s="445">
        <v>0</v>
      </c>
      <c r="I53" s="445">
        <v>0</v>
      </c>
      <c r="J53" s="444">
        <f t="shared" si="11"/>
        <v>0</v>
      </c>
      <c r="K53" s="445">
        <v>10</v>
      </c>
      <c r="L53" s="445">
        <v>9</v>
      </c>
      <c r="M53" s="444">
        <f t="shared" si="12"/>
        <v>19</v>
      </c>
      <c r="N53" s="444">
        <f t="shared" si="13"/>
        <v>10</v>
      </c>
      <c r="O53" s="444">
        <f t="shared" si="13"/>
        <v>9</v>
      </c>
      <c r="P53" s="446">
        <f t="shared" si="9"/>
        <v>19</v>
      </c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</row>
    <row r="54" spans="1:53" s="448" customFormat="1" ht="12.75">
      <c r="A54" s="438" t="s">
        <v>231</v>
      </c>
      <c r="B54" s="439" t="s">
        <v>92</v>
      </c>
      <c r="C54" s="440" t="s">
        <v>93</v>
      </c>
      <c r="D54" s="441"/>
      <c r="E54" s="442">
        <v>0</v>
      </c>
      <c r="F54" s="443">
        <v>0</v>
      </c>
      <c r="G54" s="444">
        <f t="shared" si="10"/>
        <v>0</v>
      </c>
      <c r="H54" s="445">
        <v>0</v>
      </c>
      <c r="I54" s="445">
        <v>0</v>
      </c>
      <c r="J54" s="444">
        <f t="shared" si="11"/>
        <v>0</v>
      </c>
      <c r="K54" s="445">
        <v>8</v>
      </c>
      <c r="L54" s="445">
        <v>2</v>
      </c>
      <c r="M54" s="444">
        <f t="shared" si="12"/>
        <v>10</v>
      </c>
      <c r="N54" s="444">
        <f t="shared" si="13"/>
        <v>8</v>
      </c>
      <c r="O54" s="444">
        <f t="shared" si="13"/>
        <v>2</v>
      </c>
      <c r="P54" s="446">
        <f t="shared" si="9"/>
        <v>10</v>
      </c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  <c r="AL54" s="447"/>
      <c r="AM54" s="447"/>
      <c r="AN54" s="447"/>
      <c r="AO54" s="447"/>
      <c r="AP54" s="447"/>
      <c r="AQ54" s="447"/>
      <c r="AR54" s="447"/>
      <c r="AS54" s="447"/>
      <c r="AT54" s="447"/>
      <c r="AU54" s="447"/>
      <c r="AV54" s="447"/>
      <c r="AW54" s="447"/>
      <c r="AX54" s="447"/>
      <c r="AY54" s="447"/>
      <c r="AZ54" s="447"/>
      <c r="BA54" s="447"/>
    </row>
    <row r="55" spans="1:53" s="8" customFormat="1" ht="13.5" thickBot="1">
      <c r="A55" s="385" t="s">
        <v>104</v>
      </c>
      <c r="B55" s="386" t="s">
        <v>98</v>
      </c>
      <c r="C55" s="387" t="s">
        <v>87</v>
      </c>
      <c r="D55" s="388"/>
      <c r="E55" s="203">
        <v>0</v>
      </c>
      <c r="F55" s="204">
        <v>0</v>
      </c>
      <c r="G55" s="46">
        <f t="shared" si="10"/>
        <v>0</v>
      </c>
      <c r="H55" s="204">
        <v>0</v>
      </c>
      <c r="I55" s="204">
        <v>0</v>
      </c>
      <c r="J55" s="46">
        <f t="shared" si="11"/>
        <v>0</v>
      </c>
      <c r="K55" s="204">
        <v>2</v>
      </c>
      <c r="L55" s="204">
        <v>2</v>
      </c>
      <c r="M55" s="46">
        <f t="shared" si="12"/>
        <v>4</v>
      </c>
      <c r="N55" s="46">
        <f t="shared" si="13"/>
        <v>2</v>
      </c>
      <c r="O55" s="46">
        <f t="shared" si="13"/>
        <v>2</v>
      </c>
      <c r="P55" s="389">
        <f t="shared" si="9"/>
        <v>4</v>
      </c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</row>
    <row r="56" spans="1:53" s="8" customFormat="1" ht="13.5" thickBot="1">
      <c r="A56" s="569" t="s">
        <v>34</v>
      </c>
      <c r="B56" s="569"/>
      <c r="C56" s="569"/>
      <c r="D56" s="569"/>
      <c r="E56" s="184">
        <f aca="true" t="shared" si="14" ref="E56:P56">SUM(E47:E55)</f>
        <v>25</v>
      </c>
      <c r="F56" s="184">
        <f t="shared" si="14"/>
        <v>22</v>
      </c>
      <c r="G56" s="184">
        <f t="shared" si="14"/>
        <v>47</v>
      </c>
      <c r="H56" s="184">
        <f t="shared" si="14"/>
        <v>12</v>
      </c>
      <c r="I56" s="184">
        <f t="shared" si="14"/>
        <v>24</v>
      </c>
      <c r="J56" s="184">
        <f t="shared" si="14"/>
        <v>36</v>
      </c>
      <c r="K56" s="184">
        <f t="shared" si="14"/>
        <v>28</v>
      </c>
      <c r="L56" s="184">
        <f t="shared" si="14"/>
        <v>27</v>
      </c>
      <c r="M56" s="184">
        <f t="shared" si="14"/>
        <v>55</v>
      </c>
      <c r="N56" s="184">
        <f t="shared" si="14"/>
        <v>40</v>
      </c>
      <c r="O56" s="184">
        <f t="shared" si="14"/>
        <v>51</v>
      </c>
      <c r="P56" s="184">
        <f t="shared" si="14"/>
        <v>91</v>
      </c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</row>
    <row r="57" spans="1:16" ht="12.75">
      <c r="A57" s="137"/>
      <c r="B57" s="137"/>
      <c r="C57" s="137"/>
      <c r="D57" s="13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ht="15.75" thickBot="1"/>
    <row r="59" spans="1:16" ht="9.75" customHeight="1" thickBot="1">
      <c r="A59" s="586" t="s">
        <v>108</v>
      </c>
      <c r="B59" s="586"/>
      <c r="C59" s="586"/>
      <c r="D59" s="586"/>
      <c r="E59" s="586"/>
      <c r="F59" s="586"/>
      <c r="G59" s="586"/>
      <c r="H59" s="595" t="s">
        <v>6</v>
      </c>
      <c r="I59" s="595"/>
      <c r="J59" s="595"/>
      <c r="K59" s="595"/>
      <c r="L59" s="595"/>
      <c r="M59" s="595"/>
      <c r="N59" s="595"/>
      <c r="O59" s="595"/>
      <c r="P59" s="595"/>
    </row>
    <row r="60" spans="1:16" ht="13.5" thickBot="1">
      <c r="A60" s="174" t="s">
        <v>7</v>
      </c>
      <c r="B60" s="175" t="s">
        <v>51</v>
      </c>
      <c r="C60" s="176" t="s">
        <v>9</v>
      </c>
      <c r="D60" s="209"/>
      <c r="E60" s="588" t="s">
        <v>10</v>
      </c>
      <c r="F60" s="588"/>
      <c r="G60" s="588"/>
      <c r="H60" s="594" t="s">
        <v>11</v>
      </c>
      <c r="I60" s="588"/>
      <c r="J60" s="588"/>
      <c r="K60" s="588" t="s">
        <v>12</v>
      </c>
      <c r="L60" s="588"/>
      <c r="M60" s="588"/>
      <c r="N60" s="588" t="s">
        <v>13</v>
      </c>
      <c r="O60" s="588"/>
      <c r="P60" s="588"/>
    </row>
    <row r="61" spans="1:16" ht="14.25" customHeight="1" thickBot="1">
      <c r="A61" s="174" t="s">
        <v>35</v>
      </c>
      <c r="B61" s="175" t="s">
        <v>51</v>
      </c>
      <c r="C61" s="176" t="s">
        <v>9</v>
      </c>
      <c r="D61" s="209"/>
      <c r="E61" s="178" t="s">
        <v>15</v>
      </c>
      <c r="F61" s="178" t="s">
        <v>16</v>
      </c>
      <c r="G61" s="178" t="s">
        <v>17</v>
      </c>
      <c r="H61" s="178" t="s">
        <v>15</v>
      </c>
      <c r="I61" s="178" t="s">
        <v>16</v>
      </c>
      <c r="J61" s="178" t="s">
        <v>17</v>
      </c>
      <c r="K61" s="178" t="s">
        <v>15</v>
      </c>
      <c r="L61" s="178" t="s">
        <v>16</v>
      </c>
      <c r="M61" s="178" t="s">
        <v>17</v>
      </c>
      <c r="N61" s="178" t="s">
        <v>15</v>
      </c>
      <c r="O61" s="178" t="s">
        <v>16</v>
      </c>
      <c r="P61" s="178" t="s">
        <v>17</v>
      </c>
    </row>
    <row r="62" spans="1:16" ht="13.5" thickBot="1">
      <c r="A62" s="301" t="s">
        <v>231</v>
      </c>
      <c r="B62" s="56" t="s">
        <v>110</v>
      </c>
      <c r="C62" s="138" t="s">
        <v>112</v>
      </c>
      <c r="D62" s="233"/>
      <c r="E62" s="234">
        <v>0</v>
      </c>
      <c r="F62" s="130">
        <v>0</v>
      </c>
      <c r="G62" s="130">
        <f>SUM(E62:F62)</f>
        <v>0</v>
      </c>
      <c r="H62" s="130">
        <v>0</v>
      </c>
      <c r="I62" s="57">
        <v>0</v>
      </c>
      <c r="J62" s="130">
        <f>SUM(H62:I62)</f>
        <v>0</v>
      </c>
      <c r="K62" s="57">
        <v>9</v>
      </c>
      <c r="L62" s="57">
        <v>2</v>
      </c>
      <c r="M62" s="130">
        <f>SUM(K62:L62)</f>
        <v>11</v>
      </c>
      <c r="N62" s="57">
        <f>SUM(H62,K62)</f>
        <v>9</v>
      </c>
      <c r="O62" s="57">
        <f>SUM(I62,L62)</f>
        <v>2</v>
      </c>
      <c r="P62" s="139">
        <f>SUM(N62:O62)</f>
        <v>11</v>
      </c>
    </row>
    <row r="63" spans="1:53" s="8" customFormat="1" ht="13.5" thickBot="1">
      <c r="A63" s="578" t="s">
        <v>34</v>
      </c>
      <c r="B63" s="611"/>
      <c r="C63" s="611"/>
      <c r="D63" s="611"/>
      <c r="E63" s="135">
        <f>E62</f>
        <v>0</v>
      </c>
      <c r="F63" s="57">
        <f aca="true" t="shared" si="15" ref="F63:P63">F62</f>
        <v>0</v>
      </c>
      <c r="G63" s="57">
        <f t="shared" si="15"/>
        <v>0</v>
      </c>
      <c r="H63" s="57">
        <f t="shared" si="15"/>
        <v>0</v>
      </c>
      <c r="I63" s="57">
        <f t="shared" si="15"/>
        <v>0</v>
      </c>
      <c r="J63" s="57">
        <f t="shared" si="15"/>
        <v>0</v>
      </c>
      <c r="K63" s="57">
        <f t="shared" si="15"/>
        <v>9</v>
      </c>
      <c r="L63" s="57">
        <f t="shared" si="15"/>
        <v>2</v>
      </c>
      <c r="M63" s="57">
        <f t="shared" si="15"/>
        <v>11</v>
      </c>
      <c r="N63" s="57">
        <f t="shared" si="15"/>
        <v>9</v>
      </c>
      <c r="O63" s="57">
        <f t="shared" si="15"/>
        <v>2</v>
      </c>
      <c r="P63" s="136">
        <f t="shared" si="15"/>
        <v>11</v>
      </c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</row>
    <row r="65" spans="1:16" ht="12" customHeight="1" thickBot="1">
      <c r="A65" s="141"/>
      <c r="B65" s="141"/>
      <c r="C65" s="141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1:16" s="303" customFormat="1" ht="8.25" customHeight="1" thickBot="1">
      <c r="A66" s="612" t="s">
        <v>113</v>
      </c>
      <c r="B66" s="613"/>
      <c r="C66" s="613"/>
      <c r="D66" s="613"/>
      <c r="E66" s="613"/>
      <c r="F66" s="613"/>
      <c r="G66" s="613"/>
      <c r="H66" s="650" t="s">
        <v>6</v>
      </c>
      <c r="I66" s="650"/>
      <c r="J66" s="650"/>
      <c r="K66" s="650"/>
      <c r="L66" s="650"/>
      <c r="M66" s="650"/>
      <c r="N66" s="650"/>
      <c r="O66" s="650"/>
      <c r="P66" s="651"/>
    </row>
    <row r="67" spans="1:16" ht="11.25" customHeight="1" thickBot="1">
      <c r="A67" s="416" t="s">
        <v>7</v>
      </c>
      <c r="B67" s="417" t="s">
        <v>51</v>
      </c>
      <c r="C67" s="416" t="s">
        <v>9</v>
      </c>
      <c r="D67" s="418"/>
      <c r="E67" s="648" t="s">
        <v>10</v>
      </c>
      <c r="F67" s="648"/>
      <c r="G67" s="648"/>
      <c r="H67" s="649" t="s">
        <v>11</v>
      </c>
      <c r="I67" s="648"/>
      <c r="J67" s="648"/>
      <c r="K67" s="648" t="s">
        <v>12</v>
      </c>
      <c r="L67" s="648"/>
      <c r="M67" s="648"/>
      <c r="N67" s="648" t="s">
        <v>13</v>
      </c>
      <c r="O67" s="648"/>
      <c r="P67" s="648"/>
    </row>
    <row r="68" spans="1:53" s="140" customFormat="1" ht="13.5" thickBot="1">
      <c r="A68" s="174" t="s">
        <v>35</v>
      </c>
      <c r="B68" s="175" t="s">
        <v>51</v>
      </c>
      <c r="C68" s="176" t="s">
        <v>9</v>
      </c>
      <c r="D68" s="209"/>
      <c r="E68" s="178" t="s">
        <v>15</v>
      </c>
      <c r="F68" s="178" t="s">
        <v>16</v>
      </c>
      <c r="G68" s="178" t="s">
        <v>17</v>
      </c>
      <c r="H68" s="178" t="s">
        <v>15</v>
      </c>
      <c r="I68" s="178" t="s">
        <v>16</v>
      </c>
      <c r="J68" s="178" t="s">
        <v>17</v>
      </c>
      <c r="K68" s="178" t="s">
        <v>15</v>
      </c>
      <c r="L68" s="178" t="s">
        <v>16</v>
      </c>
      <c r="M68" s="178" t="s">
        <v>17</v>
      </c>
      <c r="N68" s="178" t="s">
        <v>15</v>
      </c>
      <c r="O68" s="178" t="s">
        <v>16</v>
      </c>
      <c r="P68" s="178" t="s">
        <v>17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</row>
    <row r="69" spans="1:16" ht="12.75">
      <c r="A69" s="157" t="s">
        <v>77</v>
      </c>
      <c r="B69" s="396" t="s">
        <v>82</v>
      </c>
      <c r="C69" s="159" t="s">
        <v>21</v>
      </c>
      <c r="D69" s="230"/>
      <c r="E69" s="242">
        <v>0</v>
      </c>
      <c r="F69" s="16">
        <v>0</v>
      </c>
      <c r="G69" s="45">
        <f>SUM(E69:F69)</f>
        <v>0</v>
      </c>
      <c r="H69" s="16">
        <v>0</v>
      </c>
      <c r="I69" s="16">
        <v>0</v>
      </c>
      <c r="J69" s="108">
        <f>SUM(H69:I69)</f>
        <v>0</v>
      </c>
      <c r="K69" s="16">
        <v>6</v>
      </c>
      <c r="L69" s="16">
        <v>8</v>
      </c>
      <c r="M69" s="108">
        <f>SUM(K69:L69)</f>
        <v>14</v>
      </c>
      <c r="N69" s="26">
        <f aca="true" t="shared" si="16" ref="N69:O71">SUM(H69,K69)</f>
        <v>6</v>
      </c>
      <c r="O69" s="26">
        <f t="shared" si="16"/>
        <v>8</v>
      </c>
      <c r="P69" s="156">
        <f>SUM(N69:O69)</f>
        <v>14</v>
      </c>
    </row>
    <row r="70" spans="1:16" ht="12.75">
      <c r="A70" s="397" t="s">
        <v>119</v>
      </c>
      <c r="B70" s="22" t="s">
        <v>84</v>
      </c>
      <c r="C70" s="7" t="s">
        <v>120</v>
      </c>
      <c r="D70" s="241"/>
      <c r="E70" s="213">
        <v>0</v>
      </c>
      <c r="F70" s="18">
        <v>0</v>
      </c>
      <c r="G70" s="58">
        <f>SUM(E70:F70)</f>
        <v>0</v>
      </c>
      <c r="H70" s="18">
        <v>0</v>
      </c>
      <c r="I70" s="18">
        <v>0</v>
      </c>
      <c r="J70" s="108">
        <f>SUM(H70:I70)</f>
        <v>0</v>
      </c>
      <c r="K70" s="18">
        <v>0</v>
      </c>
      <c r="L70" s="18">
        <v>0</v>
      </c>
      <c r="M70" s="58">
        <f>SUM(K70:L70)</f>
        <v>0</v>
      </c>
      <c r="N70" s="25">
        <f t="shared" si="16"/>
        <v>0</v>
      </c>
      <c r="O70" s="25">
        <f t="shared" si="16"/>
        <v>0</v>
      </c>
      <c r="P70" s="208">
        <f>SUM(N70:O70)</f>
        <v>0</v>
      </c>
    </row>
    <row r="71" spans="1:53" s="8" customFormat="1" ht="13.5" thickBot="1">
      <c r="A71" s="286" t="s">
        <v>121</v>
      </c>
      <c r="B71" s="287" t="s">
        <v>84</v>
      </c>
      <c r="C71" s="288" t="s">
        <v>21</v>
      </c>
      <c r="D71" s="289"/>
      <c r="E71" s="290">
        <v>0</v>
      </c>
      <c r="F71" s="291">
        <v>0</v>
      </c>
      <c r="G71" s="292">
        <f>SUM(E71:F71)</f>
        <v>0</v>
      </c>
      <c r="H71" s="293">
        <v>0</v>
      </c>
      <c r="I71" s="291">
        <v>0</v>
      </c>
      <c r="J71" s="292">
        <f>SUM(H71:I71)</f>
        <v>0</v>
      </c>
      <c r="K71" s="294">
        <v>30</v>
      </c>
      <c r="L71" s="294">
        <v>19</v>
      </c>
      <c r="M71" s="292">
        <f>SUM(K71:L71)</f>
        <v>49</v>
      </c>
      <c r="N71" s="294">
        <f t="shared" si="16"/>
        <v>30</v>
      </c>
      <c r="O71" s="294">
        <f t="shared" si="16"/>
        <v>19</v>
      </c>
      <c r="P71" s="295">
        <f>SUM(N71:O71)</f>
        <v>49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1:53" s="8" customFormat="1" ht="13.5" thickBot="1">
      <c r="A72" s="585" t="s">
        <v>34</v>
      </c>
      <c r="B72" s="608"/>
      <c r="C72" s="608"/>
      <c r="D72" s="608"/>
      <c r="E72" s="522">
        <f aca="true" t="shared" si="17" ref="E72:P72">SUM(E69:E71)</f>
        <v>0</v>
      </c>
      <c r="F72" s="522">
        <f t="shared" si="17"/>
        <v>0</v>
      </c>
      <c r="G72" s="522">
        <f t="shared" si="17"/>
        <v>0</v>
      </c>
      <c r="H72" s="522">
        <f t="shared" si="17"/>
        <v>0</v>
      </c>
      <c r="I72" s="522">
        <f t="shared" si="17"/>
        <v>0</v>
      </c>
      <c r="J72" s="522">
        <f t="shared" si="17"/>
        <v>0</v>
      </c>
      <c r="K72" s="522">
        <f t="shared" si="17"/>
        <v>36</v>
      </c>
      <c r="L72" s="522">
        <f t="shared" si="17"/>
        <v>27</v>
      </c>
      <c r="M72" s="522">
        <f t="shared" si="17"/>
        <v>63</v>
      </c>
      <c r="N72" s="522">
        <f t="shared" si="17"/>
        <v>36</v>
      </c>
      <c r="O72" s="522">
        <f t="shared" si="17"/>
        <v>27</v>
      </c>
      <c r="P72" s="182">
        <f t="shared" si="17"/>
        <v>63</v>
      </c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</row>
    <row r="74" spans="1:16" ht="13.5" thickBot="1">
      <c r="A74" s="74"/>
      <c r="B74" s="74"/>
      <c r="C74" s="74"/>
      <c r="D74" s="74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13.5" thickBot="1">
      <c r="A75" s="586" t="s">
        <v>126</v>
      </c>
      <c r="B75" s="586"/>
      <c r="C75" s="586"/>
      <c r="D75" s="586"/>
      <c r="E75" s="586"/>
      <c r="F75" s="586"/>
      <c r="G75" s="586"/>
      <c r="H75" s="595" t="s">
        <v>6</v>
      </c>
      <c r="I75" s="595"/>
      <c r="J75" s="595"/>
      <c r="K75" s="595"/>
      <c r="L75" s="595"/>
      <c r="M75" s="595"/>
      <c r="N75" s="595"/>
      <c r="O75" s="595"/>
      <c r="P75" s="595"/>
    </row>
    <row r="76" spans="1:16" ht="13.5" thickBot="1">
      <c r="A76" s="174" t="s">
        <v>7</v>
      </c>
      <c r="B76" s="175" t="s">
        <v>51</v>
      </c>
      <c r="C76" s="176" t="s">
        <v>9</v>
      </c>
      <c r="D76" s="244"/>
      <c r="E76" s="588" t="s">
        <v>10</v>
      </c>
      <c r="F76" s="588"/>
      <c r="G76" s="588"/>
      <c r="H76" s="594" t="s">
        <v>11</v>
      </c>
      <c r="I76" s="594"/>
      <c r="J76" s="594"/>
      <c r="K76" s="588" t="s">
        <v>12</v>
      </c>
      <c r="L76" s="588"/>
      <c r="M76" s="588"/>
      <c r="N76" s="588" t="s">
        <v>13</v>
      </c>
      <c r="O76" s="588"/>
      <c r="P76" s="588"/>
    </row>
    <row r="77" spans="1:16" ht="13.5" thickBot="1">
      <c r="A77" s="174" t="s">
        <v>35</v>
      </c>
      <c r="B77" s="177"/>
      <c r="C77" s="177"/>
      <c r="D77" s="209"/>
      <c r="E77" s="178" t="s">
        <v>15</v>
      </c>
      <c r="F77" s="178" t="s">
        <v>16</v>
      </c>
      <c r="G77" s="178" t="s">
        <v>17</v>
      </c>
      <c r="H77" s="178" t="s">
        <v>15</v>
      </c>
      <c r="I77" s="178" t="s">
        <v>16</v>
      </c>
      <c r="J77" s="178" t="s">
        <v>17</v>
      </c>
      <c r="K77" s="178" t="s">
        <v>15</v>
      </c>
      <c r="L77" s="178" t="s">
        <v>16</v>
      </c>
      <c r="M77" s="178" t="s">
        <v>17</v>
      </c>
      <c r="N77" s="178" t="s">
        <v>15</v>
      </c>
      <c r="O77" s="178" t="s">
        <v>16</v>
      </c>
      <c r="P77" s="178" t="s">
        <v>17</v>
      </c>
    </row>
    <row r="78" spans="1:16" ht="26.25" thickBot="1">
      <c r="A78" s="55" t="s">
        <v>175</v>
      </c>
      <c r="B78" s="56" t="s">
        <v>176</v>
      </c>
      <c r="C78" s="138" t="s">
        <v>129</v>
      </c>
      <c r="D78" s="233"/>
      <c r="E78" s="234">
        <v>0</v>
      </c>
      <c r="F78" s="130">
        <v>0</v>
      </c>
      <c r="G78" s="130">
        <f>SUM(E78:F78)</f>
        <v>0</v>
      </c>
      <c r="H78" s="130">
        <v>0</v>
      </c>
      <c r="I78" s="57">
        <v>0</v>
      </c>
      <c r="J78" s="130">
        <f>SUM(H78:I78)</f>
        <v>0</v>
      </c>
      <c r="K78" s="57">
        <v>5</v>
      </c>
      <c r="L78" s="57">
        <v>8</v>
      </c>
      <c r="M78" s="130">
        <f>SUM(K78:L78)</f>
        <v>13</v>
      </c>
      <c r="N78" s="57">
        <f>SUM(H78,K78)</f>
        <v>5</v>
      </c>
      <c r="O78" s="57">
        <f>SUM(I78,L78)</f>
        <v>8</v>
      </c>
      <c r="P78" s="139">
        <f>SUM(N78:O78)</f>
        <v>13</v>
      </c>
    </row>
    <row r="79" spans="1:53" s="8" customFormat="1" ht="13.5" thickBot="1">
      <c r="A79" s="577" t="s">
        <v>34</v>
      </c>
      <c r="B79" s="577"/>
      <c r="C79" s="577"/>
      <c r="D79" s="578"/>
      <c r="E79" s="184">
        <f>E78</f>
        <v>0</v>
      </c>
      <c r="F79" s="184">
        <f aca="true" t="shared" si="18" ref="F79:N79">F78</f>
        <v>0</v>
      </c>
      <c r="G79" s="184">
        <f t="shared" si="18"/>
        <v>0</v>
      </c>
      <c r="H79" s="184">
        <f t="shared" si="18"/>
        <v>0</v>
      </c>
      <c r="I79" s="184">
        <f t="shared" si="18"/>
        <v>0</v>
      </c>
      <c r="J79" s="184">
        <f t="shared" si="18"/>
        <v>0</v>
      </c>
      <c r="K79" s="184">
        <f t="shared" si="18"/>
        <v>5</v>
      </c>
      <c r="L79" s="184">
        <f t="shared" si="18"/>
        <v>8</v>
      </c>
      <c r="M79" s="184">
        <f t="shared" si="18"/>
        <v>13</v>
      </c>
      <c r="N79" s="184">
        <f t="shared" si="18"/>
        <v>5</v>
      </c>
      <c r="O79" s="184">
        <f>O78</f>
        <v>8</v>
      </c>
      <c r="P79" s="184">
        <f>P78</f>
        <v>13</v>
      </c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</row>
    <row r="80" spans="1:53" s="8" customFormat="1" ht="13.5" thickBot="1">
      <c r="A80" s="74"/>
      <c r="B80" s="74"/>
      <c r="C80" s="74"/>
      <c r="D80" s="74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</row>
    <row r="81" spans="1:16" ht="14.25" customHeight="1" thickBot="1">
      <c r="A81" s="586" t="s">
        <v>134</v>
      </c>
      <c r="B81" s="586"/>
      <c r="C81" s="586"/>
      <c r="D81" s="586"/>
      <c r="E81" s="586"/>
      <c r="F81" s="586"/>
      <c r="G81" s="586"/>
      <c r="H81" s="602" t="s">
        <v>6</v>
      </c>
      <c r="I81" s="602"/>
      <c r="J81" s="602"/>
      <c r="K81" s="602"/>
      <c r="L81" s="602"/>
      <c r="M81" s="602"/>
      <c r="N81" s="602"/>
      <c r="O81" s="602"/>
      <c r="P81" s="602"/>
    </row>
    <row r="82" spans="1:16" ht="13.5" thickBot="1">
      <c r="A82" s="176" t="s">
        <v>7</v>
      </c>
      <c r="B82" s="175" t="s">
        <v>51</v>
      </c>
      <c r="C82" s="176" t="s">
        <v>9</v>
      </c>
      <c r="D82" s="176"/>
      <c r="E82" s="588" t="s">
        <v>10</v>
      </c>
      <c r="F82" s="588"/>
      <c r="G82" s="588"/>
      <c r="H82" s="594" t="s">
        <v>11</v>
      </c>
      <c r="I82" s="588"/>
      <c r="J82" s="588"/>
      <c r="K82" s="588" t="s">
        <v>12</v>
      </c>
      <c r="L82" s="588"/>
      <c r="M82" s="588"/>
      <c r="N82" s="588" t="s">
        <v>13</v>
      </c>
      <c r="O82" s="588"/>
      <c r="P82" s="588"/>
    </row>
    <row r="83" spans="1:16" ht="13.5" thickBot="1">
      <c r="A83" s="181" t="s">
        <v>229</v>
      </c>
      <c r="B83" s="177"/>
      <c r="C83" s="177" t="s">
        <v>9</v>
      </c>
      <c r="D83" s="177"/>
      <c r="E83" s="178" t="s">
        <v>15</v>
      </c>
      <c r="F83" s="178" t="s">
        <v>16</v>
      </c>
      <c r="G83" s="178" t="s">
        <v>17</v>
      </c>
      <c r="H83" s="178" t="s">
        <v>15</v>
      </c>
      <c r="I83" s="178" t="s">
        <v>16</v>
      </c>
      <c r="J83" s="178" t="s">
        <v>17</v>
      </c>
      <c r="K83" s="178" t="s">
        <v>15</v>
      </c>
      <c r="L83" s="178" t="s">
        <v>16</v>
      </c>
      <c r="M83" s="178" t="s">
        <v>17</v>
      </c>
      <c r="N83" s="178" t="s">
        <v>15</v>
      </c>
      <c r="O83" s="178" t="s">
        <v>16</v>
      </c>
      <c r="P83" s="178" t="s">
        <v>17</v>
      </c>
    </row>
    <row r="84" spans="1:16" ht="24.75" thickBot="1">
      <c r="A84" s="419" t="s">
        <v>228</v>
      </c>
      <c r="B84" s="420" t="s">
        <v>154</v>
      </c>
      <c r="C84" s="84" t="s">
        <v>21</v>
      </c>
      <c r="D84" s="85"/>
      <c r="E84" s="135">
        <v>0</v>
      </c>
      <c r="F84" s="57">
        <v>0</v>
      </c>
      <c r="G84" s="57">
        <f>SUM(E84:F84)</f>
        <v>0</v>
      </c>
      <c r="H84" s="191">
        <v>0</v>
      </c>
      <c r="I84" s="192">
        <v>0</v>
      </c>
      <c r="J84" s="193">
        <f>SUM(H84:I84)</f>
        <v>0</v>
      </c>
      <c r="K84" s="31">
        <v>6</v>
      </c>
      <c r="L84" s="31">
        <v>20</v>
      </c>
      <c r="M84" s="31">
        <f>SUM(K84:L84)</f>
        <v>26</v>
      </c>
      <c r="N84" s="46">
        <f>SUM(H84,K84)</f>
        <v>6</v>
      </c>
      <c r="O84" s="46">
        <f>SUM(I84,L84)</f>
        <v>20</v>
      </c>
      <c r="P84" s="32">
        <f>SUM(N84:O84)</f>
        <v>26</v>
      </c>
    </row>
    <row r="85" spans="1:16" ht="13.5" thickBot="1">
      <c r="A85" s="571" t="s">
        <v>34</v>
      </c>
      <c r="B85" s="571"/>
      <c r="C85" s="571"/>
      <c r="D85" s="572"/>
      <c r="E85" s="180">
        <f>E84</f>
        <v>0</v>
      </c>
      <c r="F85" s="180">
        <f aca="true" t="shared" si="19" ref="F85:P85">F84</f>
        <v>0</v>
      </c>
      <c r="G85" s="180">
        <f t="shared" si="19"/>
        <v>0</v>
      </c>
      <c r="H85" s="180">
        <f t="shared" si="19"/>
        <v>0</v>
      </c>
      <c r="I85" s="180">
        <f t="shared" si="19"/>
        <v>0</v>
      </c>
      <c r="J85" s="180">
        <f t="shared" si="19"/>
        <v>0</v>
      </c>
      <c r="K85" s="180">
        <f>K84</f>
        <v>6</v>
      </c>
      <c r="L85" s="180">
        <f t="shared" si="19"/>
        <v>20</v>
      </c>
      <c r="M85" s="180">
        <f t="shared" si="19"/>
        <v>26</v>
      </c>
      <c r="N85" s="180">
        <f t="shared" si="19"/>
        <v>6</v>
      </c>
      <c r="O85" s="180">
        <f t="shared" si="19"/>
        <v>20</v>
      </c>
      <c r="P85" s="180">
        <f t="shared" si="19"/>
        <v>26</v>
      </c>
    </row>
    <row r="86" ht="15.75" thickBot="1"/>
    <row r="87" spans="1:16" ht="14.25" customHeight="1" thickBot="1">
      <c r="A87" s="586" t="s">
        <v>134</v>
      </c>
      <c r="B87" s="586"/>
      <c r="C87" s="586"/>
      <c r="D87" s="586"/>
      <c r="E87" s="586"/>
      <c r="F87" s="586"/>
      <c r="G87" s="586"/>
      <c r="H87" s="602" t="s">
        <v>6</v>
      </c>
      <c r="I87" s="602"/>
      <c r="J87" s="602"/>
      <c r="K87" s="602"/>
      <c r="L87" s="602"/>
      <c r="M87" s="602"/>
      <c r="N87" s="602"/>
      <c r="O87" s="602"/>
      <c r="P87" s="602"/>
    </row>
    <row r="88" spans="1:16" ht="13.5" thickBot="1">
      <c r="A88" s="176" t="s">
        <v>7</v>
      </c>
      <c r="B88" s="175" t="s">
        <v>51</v>
      </c>
      <c r="C88" s="176" t="s">
        <v>9</v>
      </c>
      <c r="D88" s="176"/>
      <c r="E88" s="588" t="s">
        <v>10</v>
      </c>
      <c r="F88" s="588"/>
      <c r="G88" s="588"/>
      <c r="H88" s="594" t="s">
        <v>11</v>
      </c>
      <c r="I88" s="588"/>
      <c r="J88" s="588"/>
      <c r="K88" s="588" t="s">
        <v>12</v>
      </c>
      <c r="L88" s="588"/>
      <c r="M88" s="588"/>
      <c r="N88" s="588" t="s">
        <v>13</v>
      </c>
      <c r="O88" s="588"/>
      <c r="P88" s="588"/>
    </row>
    <row r="89" spans="1:53" s="8" customFormat="1" ht="13.5" thickBot="1">
      <c r="A89" s="82" t="s">
        <v>35</v>
      </c>
      <c r="B89" s="71"/>
      <c r="C89" s="71"/>
      <c r="D89" s="71"/>
      <c r="E89" s="1" t="s">
        <v>15</v>
      </c>
      <c r="F89" s="1" t="s">
        <v>16</v>
      </c>
      <c r="G89" s="1" t="s">
        <v>17</v>
      </c>
      <c r="H89" s="1" t="s">
        <v>15</v>
      </c>
      <c r="I89" s="2" t="s">
        <v>16</v>
      </c>
      <c r="J89" s="3" t="s">
        <v>17</v>
      </c>
      <c r="K89" s="1" t="s">
        <v>15</v>
      </c>
      <c r="L89" s="1" t="s">
        <v>16</v>
      </c>
      <c r="M89" s="1" t="s">
        <v>17</v>
      </c>
      <c r="N89" s="1" t="s">
        <v>15</v>
      </c>
      <c r="O89" s="1" t="s">
        <v>16</v>
      </c>
      <c r="P89" s="2" t="s">
        <v>17</v>
      </c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</row>
    <row r="90" spans="1:53" s="8" customFormat="1" ht="13.5" thickBot="1">
      <c r="A90" s="480" t="s">
        <v>72</v>
      </c>
      <c r="B90" s="481" t="s">
        <v>207</v>
      </c>
      <c r="C90" s="482" t="s">
        <v>200</v>
      </c>
      <c r="D90" s="483"/>
      <c r="E90" s="484">
        <v>0</v>
      </c>
      <c r="F90" s="485">
        <v>0</v>
      </c>
      <c r="G90" s="485">
        <f>SUM(E90:F90)</f>
        <v>0</v>
      </c>
      <c r="H90" s="486">
        <v>0</v>
      </c>
      <c r="I90" s="487">
        <v>0</v>
      </c>
      <c r="J90" s="488">
        <f>SUM(H90:I90)</f>
        <v>0</v>
      </c>
      <c r="K90" s="489">
        <v>9</v>
      </c>
      <c r="L90" s="489">
        <v>9</v>
      </c>
      <c r="M90" s="489">
        <f>SUM(K90:L90)</f>
        <v>18</v>
      </c>
      <c r="N90" s="490">
        <f>SUM(H90,K90)</f>
        <v>9</v>
      </c>
      <c r="O90" s="490">
        <f>SUM(I90,L90)</f>
        <v>9</v>
      </c>
      <c r="P90" s="491">
        <f>SUM(N90:O90)</f>
        <v>18</v>
      </c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</row>
    <row r="91" spans="1:53" s="495" customFormat="1" ht="13.5" thickBot="1">
      <c r="A91" s="587" t="s">
        <v>160</v>
      </c>
      <c r="B91" s="587"/>
      <c r="C91" s="587"/>
      <c r="D91" s="519"/>
      <c r="E91" s="493">
        <f>E90</f>
        <v>0</v>
      </c>
      <c r="F91" s="493">
        <f>F90</f>
        <v>0</v>
      </c>
      <c r="G91" s="493">
        <f>G90</f>
        <v>0</v>
      </c>
      <c r="H91" s="493">
        <f aca="true" t="shared" si="20" ref="H91:O91">H90</f>
        <v>0</v>
      </c>
      <c r="I91" s="493">
        <f t="shared" si="20"/>
        <v>0</v>
      </c>
      <c r="J91" s="493">
        <f t="shared" si="20"/>
        <v>0</v>
      </c>
      <c r="K91" s="493">
        <f t="shared" si="20"/>
        <v>9</v>
      </c>
      <c r="L91" s="493">
        <f t="shared" si="20"/>
        <v>9</v>
      </c>
      <c r="M91" s="493">
        <f t="shared" si="20"/>
        <v>18</v>
      </c>
      <c r="N91" s="493">
        <f>N90</f>
        <v>9</v>
      </c>
      <c r="O91" s="493">
        <f t="shared" si="20"/>
        <v>9</v>
      </c>
      <c r="P91" s="493">
        <f>P90</f>
        <v>18</v>
      </c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/>
      <c r="AO91" s="494"/>
      <c r="AP91" s="494"/>
      <c r="AQ91" s="494"/>
      <c r="AR91" s="494"/>
      <c r="AS91" s="494"/>
      <c r="AT91" s="494"/>
      <c r="AU91" s="494"/>
      <c r="AV91" s="494"/>
      <c r="AW91" s="494"/>
      <c r="AX91" s="494"/>
      <c r="AY91" s="494"/>
      <c r="AZ91" s="494"/>
      <c r="BA91" s="494"/>
    </row>
    <row r="93" spans="1:16" ht="13.5" thickBot="1">
      <c r="A93" s="74"/>
      <c r="B93" s="74"/>
      <c r="C93" s="74"/>
      <c r="D93" s="74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</row>
    <row r="94" spans="1:16" ht="13.5" thickBot="1">
      <c r="A94" s="575" t="s">
        <v>157</v>
      </c>
      <c r="B94" s="575"/>
      <c r="C94" s="575"/>
      <c r="D94" s="575"/>
      <c r="E94" s="67">
        <f aca="true" t="shared" si="21" ref="E94:P94">E24+E32+E42+E56+E63+E72+E79+E85+E91</f>
        <v>113</v>
      </c>
      <c r="F94" s="67">
        <f t="shared" si="21"/>
        <v>86</v>
      </c>
      <c r="G94" s="67">
        <f t="shared" si="21"/>
        <v>199</v>
      </c>
      <c r="H94" s="67">
        <f t="shared" si="21"/>
        <v>37</v>
      </c>
      <c r="I94" s="67">
        <f t="shared" si="21"/>
        <v>34</v>
      </c>
      <c r="J94" s="67">
        <f t="shared" si="21"/>
        <v>71</v>
      </c>
      <c r="K94" s="67">
        <f t="shared" si="21"/>
        <v>215</v>
      </c>
      <c r="L94" s="67">
        <f t="shared" si="21"/>
        <v>201</v>
      </c>
      <c r="M94" s="67">
        <f t="shared" si="21"/>
        <v>416</v>
      </c>
      <c r="N94" s="67">
        <f t="shared" si="21"/>
        <v>252</v>
      </c>
      <c r="O94" s="67">
        <f t="shared" si="21"/>
        <v>235</v>
      </c>
      <c r="P94" s="67">
        <f t="shared" si="21"/>
        <v>487</v>
      </c>
    </row>
    <row r="95" spans="1:16" ht="12.75">
      <c r="A95" s="69"/>
      <c r="B95" s="69"/>
      <c r="C95" s="69"/>
      <c r="D95" s="69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1:16" ht="25.5" customHeight="1">
      <c r="A96" s="69"/>
      <c r="B96" s="69"/>
      <c r="C96" s="69"/>
      <c r="D96" s="69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1:16" ht="20.25">
      <c r="A97" s="603" t="s">
        <v>194</v>
      </c>
      <c r="B97" s="603"/>
      <c r="C97" s="603"/>
      <c r="D97" s="603"/>
      <c r="E97" s="603"/>
      <c r="F97" s="603"/>
      <c r="G97" s="603"/>
      <c r="H97" s="603"/>
      <c r="I97" s="603"/>
      <c r="J97" s="603"/>
      <c r="K97" s="603"/>
      <c r="L97" s="603"/>
      <c r="M97" s="603"/>
      <c r="N97" s="603"/>
      <c r="O97" s="603"/>
      <c r="P97" s="603"/>
    </row>
    <row r="98" spans="1:53" s="140" customFormat="1" ht="12.75">
      <c r="A98" s="69"/>
      <c r="B98" s="69"/>
      <c r="C98" s="69"/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</row>
    <row r="99" spans="1:16" ht="13.5" thickBot="1">
      <c r="A99" s="69"/>
      <c r="B99" s="69"/>
      <c r="C99" s="69"/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1:16" ht="13.5" thickBot="1">
      <c r="A100" s="586" t="s">
        <v>134</v>
      </c>
      <c r="B100" s="586"/>
      <c r="C100" s="586"/>
      <c r="D100" s="586"/>
      <c r="E100" s="586"/>
      <c r="F100" s="586"/>
      <c r="G100" s="586"/>
      <c r="H100" s="595" t="s">
        <v>6</v>
      </c>
      <c r="I100" s="595"/>
      <c r="J100" s="595"/>
      <c r="K100" s="595"/>
      <c r="L100" s="595"/>
      <c r="M100" s="595"/>
      <c r="N100" s="595"/>
      <c r="O100" s="595"/>
      <c r="P100" s="595"/>
    </row>
    <row r="101" spans="1:16" ht="13.5" thickBot="1">
      <c r="A101" s="174" t="s">
        <v>7</v>
      </c>
      <c r="B101" s="175" t="s">
        <v>51</v>
      </c>
      <c r="C101" s="176" t="s">
        <v>9</v>
      </c>
      <c r="D101" s="176"/>
      <c r="E101" s="588" t="s">
        <v>10</v>
      </c>
      <c r="F101" s="588"/>
      <c r="G101" s="588"/>
      <c r="H101" s="594" t="s">
        <v>11</v>
      </c>
      <c r="I101" s="588"/>
      <c r="J101" s="588"/>
      <c r="K101" s="588" t="s">
        <v>12</v>
      </c>
      <c r="L101" s="588"/>
      <c r="M101" s="588"/>
      <c r="N101" s="588" t="s">
        <v>13</v>
      </c>
      <c r="O101" s="588"/>
      <c r="P101" s="588"/>
    </row>
    <row r="102" spans="1:53" s="8" customFormat="1" ht="13.5" thickBot="1">
      <c r="A102" s="174" t="s">
        <v>35</v>
      </c>
      <c r="B102" s="177"/>
      <c r="C102" s="177"/>
      <c r="D102" s="177"/>
      <c r="E102" s="178" t="s">
        <v>15</v>
      </c>
      <c r="F102" s="178" t="s">
        <v>16</v>
      </c>
      <c r="G102" s="178" t="s">
        <v>17</v>
      </c>
      <c r="H102" s="178" t="s">
        <v>15</v>
      </c>
      <c r="I102" s="178" t="s">
        <v>16</v>
      </c>
      <c r="J102" s="178" t="s">
        <v>17</v>
      </c>
      <c r="K102" s="178" t="s">
        <v>15</v>
      </c>
      <c r="L102" s="178" t="s">
        <v>16</v>
      </c>
      <c r="M102" s="178" t="s">
        <v>17</v>
      </c>
      <c r="N102" s="178" t="s">
        <v>15</v>
      </c>
      <c r="O102" s="178" t="s">
        <v>16</v>
      </c>
      <c r="P102" s="178" t="s">
        <v>17</v>
      </c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</row>
    <row r="103" spans="1:16" ht="26.25" thickBot="1">
      <c r="A103" s="79" t="s">
        <v>151</v>
      </c>
      <c r="B103" s="80" t="s">
        <v>142</v>
      </c>
      <c r="C103" s="78" t="s">
        <v>118</v>
      </c>
      <c r="D103" s="71"/>
      <c r="E103" s="81">
        <v>0</v>
      </c>
      <c r="F103" s="81">
        <v>0</v>
      </c>
      <c r="G103" s="81">
        <f>SUM(E103,F103)</f>
        <v>0</v>
      </c>
      <c r="H103" s="81">
        <v>0</v>
      </c>
      <c r="I103" s="81">
        <v>0</v>
      </c>
      <c r="J103" s="57">
        <f>SUM(H103:I103)</f>
        <v>0</v>
      </c>
      <c r="K103" s="81">
        <v>2</v>
      </c>
      <c r="L103" s="81">
        <v>0</v>
      </c>
      <c r="M103" s="81">
        <f>SUM(K103,L103)</f>
        <v>2</v>
      </c>
      <c r="N103" s="30">
        <f>SUM(H103,K103)</f>
        <v>2</v>
      </c>
      <c r="O103" s="30">
        <f>SUM(I103,L103)</f>
        <v>0</v>
      </c>
      <c r="P103" s="113">
        <f>SUM(N103:O103)</f>
        <v>2</v>
      </c>
    </row>
    <row r="104" spans="1:16" ht="13.5" thickBot="1">
      <c r="A104" s="569" t="s">
        <v>161</v>
      </c>
      <c r="B104" s="569"/>
      <c r="C104" s="569"/>
      <c r="D104" s="569"/>
      <c r="E104" s="180">
        <f>E103</f>
        <v>0</v>
      </c>
      <c r="F104" s="180">
        <f aca="true" t="shared" si="22" ref="F104:P104">F103</f>
        <v>0</v>
      </c>
      <c r="G104" s="180">
        <f t="shared" si="22"/>
        <v>0</v>
      </c>
      <c r="H104" s="180">
        <f t="shared" si="22"/>
        <v>0</v>
      </c>
      <c r="I104" s="180">
        <f t="shared" si="22"/>
        <v>0</v>
      </c>
      <c r="J104" s="180">
        <f t="shared" si="22"/>
        <v>0</v>
      </c>
      <c r="K104" s="180">
        <f t="shared" si="22"/>
        <v>2</v>
      </c>
      <c r="L104" s="180">
        <f t="shared" si="22"/>
        <v>0</v>
      </c>
      <c r="M104" s="180">
        <f t="shared" si="22"/>
        <v>2</v>
      </c>
      <c r="N104" s="180">
        <f>N103</f>
        <v>2</v>
      </c>
      <c r="O104" s="180">
        <f>O103</f>
        <v>0</v>
      </c>
      <c r="P104" s="180">
        <f t="shared" si="22"/>
        <v>2</v>
      </c>
    </row>
    <row r="105" spans="1:16" ht="13.5" thickBot="1">
      <c r="A105" s="74"/>
      <c r="B105" s="74"/>
      <c r="C105" s="74"/>
      <c r="D105" s="74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</row>
    <row r="106" spans="1:16" ht="13.5" thickBot="1">
      <c r="A106" s="571" t="s">
        <v>158</v>
      </c>
      <c r="B106" s="571"/>
      <c r="C106" s="571"/>
      <c r="D106" s="571"/>
      <c r="E106" s="67">
        <f>E104</f>
        <v>0</v>
      </c>
      <c r="F106" s="67">
        <f aca="true" t="shared" si="23" ref="F106:P106">F104</f>
        <v>0</v>
      </c>
      <c r="G106" s="67">
        <f t="shared" si="23"/>
        <v>0</v>
      </c>
      <c r="H106" s="67">
        <f t="shared" si="23"/>
        <v>0</v>
      </c>
      <c r="I106" s="67">
        <f t="shared" si="23"/>
        <v>0</v>
      </c>
      <c r="J106" s="67">
        <f t="shared" si="23"/>
        <v>0</v>
      </c>
      <c r="K106" s="67">
        <f t="shared" si="23"/>
        <v>2</v>
      </c>
      <c r="L106" s="67">
        <f t="shared" si="23"/>
        <v>0</v>
      </c>
      <c r="M106" s="67">
        <f t="shared" si="23"/>
        <v>2</v>
      </c>
      <c r="N106" s="67">
        <f t="shared" si="23"/>
        <v>2</v>
      </c>
      <c r="O106" s="67">
        <f t="shared" si="23"/>
        <v>0</v>
      </c>
      <c r="P106" s="67">
        <f t="shared" si="23"/>
        <v>2</v>
      </c>
    </row>
    <row r="107" spans="1:16" ht="12.75">
      <c r="A107" s="74"/>
      <c r="B107" s="74"/>
      <c r="C107" s="74"/>
      <c r="D107" s="74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ht="13.5" customHeight="1" thickBot="1">
      <c r="A108" s="155"/>
      <c r="B108" s="74"/>
      <c r="C108" s="74"/>
      <c r="D108" s="74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</row>
    <row r="109" spans="1:16" ht="13.5" thickBot="1">
      <c r="A109" s="572" t="s">
        <v>157</v>
      </c>
      <c r="B109" s="596"/>
      <c r="C109" s="596"/>
      <c r="D109" s="597"/>
      <c r="E109" s="67">
        <f aca="true" t="shared" si="24" ref="E109:P109">SUM(E94)</f>
        <v>113</v>
      </c>
      <c r="F109" s="67">
        <f t="shared" si="24"/>
        <v>86</v>
      </c>
      <c r="G109" s="67">
        <f t="shared" si="24"/>
        <v>199</v>
      </c>
      <c r="H109" s="67">
        <f t="shared" si="24"/>
        <v>37</v>
      </c>
      <c r="I109" s="67">
        <f t="shared" si="24"/>
        <v>34</v>
      </c>
      <c r="J109" s="67">
        <f t="shared" si="24"/>
        <v>71</v>
      </c>
      <c r="K109" s="67">
        <f t="shared" si="24"/>
        <v>215</v>
      </c>
      <c r="L109" s="67">
        <f t="shared" si="24"/>
        <v>201</v>
      </c>
      <c r="M109" s="67">
        <f t="shared" si="24"/>
        <v>416</v>
      </c>
      <c r="N109" s="67">
        <f t="shared" si="24"/>
        <v>252</v>
      </c>
      <c r="O109" s="67">
        <f t="shared" si="24"/>
        <v>235</v>
      </c>
      <c r="P109" s="67">
        <f t="shared" si="24"/>
        <v>487</v>
      </c>
    </row>
    <row r="110" spans="1:16" ht="13.5" thickBot="1">
      <c r="A110" s="76"/>
      <c r="B110" s="76"/>
      <c r="C110" s="76"/>
      <c r="D110" s="76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</row>
    <row r="111" spans="1:16" ht="13.5" thickBot="1">
      <c r="A111" s="572" t="s">
        <v>158</v>
      </c>
      <c r="B111" s="596"/>
      <c r="C111" s="596"/>
      <c r="D111" s="597"/>
      <c r="E111" s="67">
        <f>SUM(E106)</f>
        <v>0</v>
      </c>
      <c r="F111" s="67">
        <f aca="true" t="shared" si="25" ref="F111:P111">SUM(F106)</f>
        <v>0</v>
      </c>
      <c r="G111" s="67">
        <f t="shared" si="25"/>
        <v>0</v>
      </c>
      <c r="H111" s="67">
        <f t="shared" si="25"/>
        <v>0</v>
      </c>
      <c r="I111" s="67">
        <f t="shared" si="25"/>
        <v>0</v>
      </c>
      <c r="J111" s="67">
        <f t="shared" si="25"/>
        <v>0</v>
      </c>
      <c r="K111" s="67">
        <f>SUM(K106)</f>
        <v>2</v>
      </c>
      <c r="L111" s="67">
        <f t="shared" si="25"/>
        <v>0</v>
      </c>
      <c r="M111" s="67">
        <f t="shared" si="25"/>
        <v>2</v>
      </c>
      <c r="N111" s="67">
        <f t="shared" si="25"/>
        <v>2</v>
      </c>
      <c r="O111" s="67">
        <f t="shared" si="25"/>
        <v>0</v>
      </c>
      <c r="P111" s="67">
        <f t="shared" si="25"/>
        <v>2</v>
      </c>
    </row>
    <row r="112" spans="1:16" ht="15.75" customHeight="1" thickBot="1">
      <c r="A112" s="74"/>
      <c r="B112" s="74"/>
      <c r="C112" s="74"/>
      <c r="D112" s="74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1:16" ht="15.75" thickBot="1">
      <c r="A113" s="598" t="s">
        <v>238</v>
      </c>
      <c r="B113" s="599"/>
      <c r="C113" s="599"/>
      <c r="D113" s="600"/>
      <c r="E113" s="67">
        <f>SUM(E109+E111)</f>
        <v>113</v>
      </c>
      <c r="F113" s="67">
        <f aca="true" t="shared" si="26" ref="F113:O113">SUM(F109+F111)</f>
        <v>86</v>
      </c>
      <c r="G113" s="67">
        <f t="shared" si="26"/>
        <v>199</v>
      </c>
      <c r="H113" s="67">
        <f t="shared" si="26"/>
        <v>37</v>
      </c>
      <c r="I113" s="67">
        <f t="shared" si="26"/>
        <v>34</v>
      </c>
      <c r="J113" s="67">
        <f t="shared" si="26"/>
        <v>71</v>
      </c>
      <c r="K113" s="67">
        <f t="shared" si="26"/>
        <v>217</v>
      </c>
      <c r="L113" s="67">
        <f t="shared" si="26"/>
        <v>201</v>
      </c>
      <c r="M113" s="67">
        <f t="shared" si="26"/>
        <v>418</v>
      </c>
      <c r="N113" s="67">
        <f t="shared" si="26"/>
        <v>254</v>
      </c>
      <c r="O113" s="67">
        <f t="shared" si="26"/>
        <v>235</v>
      </c>
      <c r="P113" s="67">
        <f>SUM(P109+P111)</f>
        <v>489</v>
      </c>
    </row>
    <row r="114" spans="1:16" ht="18.75">
      <c r="A114" s="9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</row>
    <row r="115" spans="1:16" ht="15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1:2" ht="15">
      <c r="A116" s="91"/>
      <c r="B116" s="303"/>
    </row>
    <row r="117" ht="15">
      <c r="A117" s="91"/>
    </row>
    <row r="118" spans="1:5" ht="15">
      <c r="A118" s="91"/>
      <c r="E118" s="8" t="s">
        <v>201</v>
      </c>
    </row>
    <row r="119" ht="15">
      <c r="A119" s="91"/>
    </row>
    <row r="120" ht="15">
      <c r="A120" s="91"/>
    </row>
    <row r="121" ht="15">
      <c r="A121" s="91"/>
    </row>
    <row r="122" ht="15">
      <c r="A122" s="91"/>
    </row>
    <row r="123" ht="15">
      <c r="A123" s="91"/>
    </row>
    <row r="124" ht="15">
      <c r="A124" s="91"/>
    </row>
    <row r="125" ht="15">
      <c r="A125" s="91"/>
    </row>
    <row r="126" ht="15">
      <c r="A126" s="91"/>
    </row>
    <row r="127" ht="15">
      <c r="A127" s="91"/>
    </row>
    <row r="128" ht="15">
      <c r="A128" s="91"/>
    </row>
    <row r="129" ht="15">
      <c r="A129" s="91"/>
    </row>
    <row r="130" ht="15">
      <c r="A130" s="91"/>
    </row>
    <row r="131" ht="15">
      <c r="A131" s="91"/>
    </row>
    <row r="132" ht="15">
      <c r="A132" s="91"/>
    </row>
    <row r="133" ht="15">
      <c r="A133" s="91"/>
    </row>
    <row r="134" ht="15">
      <c r="A134" s="91"/>
    </row>
    <row r="135" ht="15">
      <c r="A135" s="91"/>
    </row>
    <row r="136" ht="15">
      <c r="A136" s="91"/>
    </row>
  </sheetData>
  <sheetProtection/>
  <mergeCells count="80">
    <mergeCell ref="H88:J88"/>
    <mergeCell ref="K88:M88"/>
    <mergeCell ref="N88:P88"/>
    <mergeCell ref="A85:D85"/>
    <mergeCell ref="A79:D79"/>
    <mergeCell ref="A75:G75"/>
    <mergeCell ref="H75:P75"/>
    <mergeCell ref="E76:G76"/>
    <mergeCell ref="H76:J76"/>
    <mergeCell ref="K76:M76"/>
    <mergeCell ref="A109:D109"/>
    <mergeCell ref="A111:D111"/>
    <mergeCell ref="A113:D113"/>
    <mergeCell ref="A104:D104"/>
    <mergeCell ref="A106:D106"/>
    <mergeCell ref="A100:G100"/>
    <mergeCell ref="H100:P100"/>
    <mergeCell ref="E101:G101"/>
    <mergeCell ref="H101:J101"/>
    <mergeCell ref="K101:M101"/>
    <mergeCell ref="N101:P101"/>
    <mergeCell ref="A94:D94"/>
    <mergeCell ref="A97:P97"/>
    <mergeCell ref="A91:C91"/>
    <mergeCell ref="A81:G81"/>
    <mergeCell ref="H81:P81"/>
    <mergeCell ref="E82:G82"/>
    <mergeCell ref="H82:J82"/>
    <mergeCell ref="K82:M82"/>
    <mergeCell ref="N82:P82"/>
    <mergeCell ref="A87:G87"/>
    <mergeCell ref="H87:P87"/>
    <mergeCell ref="E88:G88"/>
    <mergeCell ref="N76:P76"/>
    <mergeCell ref="A72:D72"/>
    <mergeCell ref="E67:G67"/>
    <mergeCell ref="H67:J67"/>
    <mergeCell ref="K67:M67"/>
    <mergeCell ref="N67:P67"/>
    <mergeCell ref="A63:D63"/>
    <mergeCell ref="A66:G66"/>
    <mergeCell ref="H66:P66"/>
    <mergeCell ref="A56:D56"/>
    <mergeCell ref="A59:G59"/>
    <mergeCell ref="H59:P59"/>
    <mergeCell ref="E60:G60"/>
    <mergeCell ref="H60:J60"/>
    <mergeCell ref="K60:M60"/>
    <mergeCell ref="N60:P60"/>
    <mergeCell ref="H44:P44"/>
    <mergeCell ref="E45:G45"/>
    <mergeCell ref="H45:J45"/>
    <mergeCell ref="K45:M45"/>
    <mergeCell ref="N45:P45"/>
    <mergeCell ref="A42:D42"/>
    <mergeCell ref="A44:G44"/>
    <mergeCell ref="A32:D32"/>
    <mergeCell ref="A35:G35"/>
    <mergeCell ref="H35:P35"/>
    <mergeCell ref="E36:G36"/>
    <mergeCell ref="H36:J36"/>
    <mergeCell ref="K36:M36"/>
    <mergeCell ref="N36:P36"/>
    <mergeCell ref="H27:P27"/>
    <mergeCell ref="E28:G28"/>
    <mergeCell ref="H28:J28"/>
    <mergeCell ref="K28:M28"/>
    <mergeCell ref="N28:P28"/>
    <mergeCell ref="A24:D24"/>
    <mergeCell ref="A27:G27"/>
    <mergeCell ref="A8:P8"/>
    <mergeCell ref="A1:P1"/>
    <mergeCell ref="A4:P4"/>
    <mergeCell ref="A10:G10"/>
    <mergeCell ref="H10:P10"/>
    <mergeCell ref="E11:G11"/>
    <mergeCell ref="H11:J11"/>
    <mergeCell ref="K11:M11"/>
    <mergeCell ref="N11:P11"/>
    <mergeCell ref="A7:P7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1"/>
  <sheetViews>
    <sheetView zoomScalePageLayoutView="0" workbookViewId="0" topLeftCell="A43">
      <selection activeCell="P57" sqref="P57"/>
    </sheetView>
  </sheetViews>
  <sheetFormatPr defaultColWidth="11.421875" defaultRowHeight="12.75"/>
  <cols>
    <col min="1" max="1" width="26.57421875" style="170" customWidth="1"/>
    <col min="2" max="2" width="34.28125" style="304" customWidth="1"/>
    <col min="3" max="3" width="12.00390625" style="304" customWidth="1"/>
    <col min="4" max="4" width="1.8515625" style="304" hidden="1" customWidth="1"/>
    <col min="5" max="16" width="6.140625" style="304" customWidth="1"/>
    <col min="17" max="53" width="11.421875" style="303" customWidth="1"/>
    <col min="54" max="16384" width="11.421875" style="304" customWidth="1"/>
  </cols>
  <sheetData>
    <row r="1" spans="1:16" ht="18.75" customHeight="1">
      <c r="A1" s="639" t="s">
        <v>170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spans="1:16" ht="15">
      <c r="A2" s="91" t="s">
        <v>201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0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641" t="s">
        <v>155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</row>
    <row r="5" spans="1:16" ht="8.25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8.2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20.25" customHeight="1">
      <c r="A7" s="603" t="s">
        <v>187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</row>
    <row r="8" spans="1:16" ht="4.5" customHeight="1" thickBot="1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3.5" thickBot="1">
      <c r="A9" s="586" t="s">
        <v>5</v>
      </c>
      <c r="B9" s="586"/>
      <c r="C9" s="586"/>
      <c r="D9" s="586"/>
      <c r="E9" s="586"/>
      <c r="F9" s="586"/>
      <c r="G9" s="586"/>
      <c r="H9" s="602" t="s">
        <v>6</v>
      </c>
      <c r="I9" s="602"/>
      <c r="J9" s="602"/>
      <c r="K9" s="602"/>
      <c r="L9" s="602"/>
      <c r="M9" s="602"/>
      <c r="N9" s="602"/>
      <c r="O9" s="602"/>
      <c r="P9" s="602"/>
    </row>
    <row r="10" spans="1:16" ht="13.5" thickBot="1">
      <c r="A10" s="176" t="s">
        <v>7</v>
      </c>
      <c r="B10" s="175" t="s">
        <v>51</v>
      </c>
      <c r="C10" s="176" t="s">
        <v>9</v>
      </c>
      <c r="D10" s="309"/>
      <c r="E10" s="588" t="s">
        <v>10</v>
      </c>
      <c r="F10" s="588"/>
      <c r="G10" s="588"/>
      <c r="H10" s="594" t="s">
        <v>11</v>
      </c>
      <c r="I10" s="588"/>
      <c r="J10" s="588"/>
      <c r="K10" s="588" t="s">
        <v>12</v>
      </c>
      <c r="L10" s="588"/>
      <c r="M10" s="588"/>
      <c r="N10" s="588" t="s">
        <v>13</v>
      </c>
      <c r="O10" s="588"/>
      <c r="P10" s="588"/>
    </row>
    <row r="11" spans="1:53" s="332" customFormat="1" ht="13.5" thickBot="1">
      <c r="A11" s="176" t="s">
        <v>47</v>
      </c>
      <c r="B11" s="175" t="s">
        <v>51</v>
      </c>
      <c r="C11" s="176" t="s">
        <v>9</v>
      </c>
      <c r="D11" s="309"/>
      <c r="E11" s="311" t="s">
        <v>15</v>
      </c>
      <c r="F11" s="311" t="s">
        <v>16</v>
      </c>
      <c r="G11" s="311" t="s">
        <v>17</v>
      </c>
      <c r="H11" s="311" t="s">
        <v>15</v>
      </c>
      <c r="I11" s="311" t="s">
        <v>16</v>
      </c>
      <c r="J11" s="311" t="s">
        <v>17</v>
      </c>
      <c r="K11" s="311" t="s">
        <v>15</v>
      </c>
      <c r="L11" s="311" t="s">
        <v>16</v>
      </c>
      <c r="M11" s="311" t="s">
        <v>17</v>
      </c>
      <c r="N11" s="311" t="s">
        <v>15</v>
      </c>
      <c r="O11" s="311" t="s">
        <v>16</v>
      </c>
      <c r="P11" s="311" t="s">
        <v>17</v>
      </c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</row>
    <row r="12" spans="1:53" s="325" customFormat="1" ht="13.5" thickBot="1">
      <c r="A12" s="206" t="s">
        <v>159</v>
      </c>
      <c r="B12" s="122" t="s">
        <v>48</v>
      </c>
      <c r="C12" s="333" t="s">
        <v>21</v>
      </c>
      <c r="D12" s="356"/>
      <c r="E12" s="276">
        <v>0</v>
      </c>
      <c r="F12" s="277">
        <v>0</v>
      </c>
      <c r="G12" s="277">
        <f>SUM(E12:F12)</f>
        <v>0</v>
      </c>
      <c r="H12" s="277">
        <v>0</v>
      </c>
      <c r="I12" s="277">
        <v>0</v>
      </c>
      <c r="J12" s="277">
        <f>SUM(H12:I12)</f>
        <v>0</v>
      </c>
      <c r="K12" s="277">
        <v>0</v>
      </c>
      <c r="L12" s="277">
        <v>0</v>
      </c>
      <c r="M12" s="124">
        <f>SUM(K12:L12)</f>
        <v>0</v>
      </c>
      <c r="N12" s="277">
        <f>SUM(H12,K12)</f>
        <v>0</v>
      </c>
      <c r="O12" s="277">
        <f>SUM(I12,L12)</f>
        <v>0</v>
      </c>
      <c r="P12" s="336">
        <f>SUM(N12:O12)</f>
        <v>0</v>
      </c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</row>
    <row r="13" spans="1:53" s="425" customFormat="1" ht="13.5" thickBot="1">
      <c r="A13" s="630" t="s">
        <v>34</v>
      </c>
      <c r="B13" s="630"/>
      <c r="C13" s="630"/>
      <c r="D13" s="631"/>
      <c r="E13" s="423">
        <f>SUM(E12)</f>
        <v>0</v>
      </c>
      <c r="F13" s="423">
        <f>SUM(F12)</f>
        <v>0</v>
      </c>
      <c r="G13" s="423">
        <f>SUM(G12)</f>
        <v>0</v>
      </c>
      <c r="H13" s="423">
        <f aca="true" t="shared" si="0" ref="H13:P13">SUM(H12)</f>
        <v>0</v>
      </c>
      <c r="I13" s="423">
        <f t="shared" si="0"/>
        <v>0</v>
      </c>
      <c r="J13" s="423">
        <f t="shared" si="0"/>
        <v>0</v>
      </c>
      <c r="K13" s="423">
        <f t="shared" si="0"/>
        <v>0</v>
      </c>
      <c r="L13" s="423">
        <f t="shared" si="0"/>
        <v>0</v>
      </c>
      <c r="M13" s="423">
        <f t="shared" si="0"/>
        <v>0</v>
      </c>
      <c r="N13" s="423">
        <f t="shared" si="0"/>
        <v>0</v>
      </c>
      <c r="O13" s="423">
        <f t="shared" si="0"/>
        <v>0</v>
      </c>
      <c r="P13" s="423">
        <f t="shared" si="0"/>
        <v>0</v>
      </c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</row>
    <row r="14" spans="1:53" s="332" customFormat="1" ht="12.75">
      <c r="A14" s="74"/>
      <c r="B14" s="74"/>
      <c r="C14" s="74"/>
      <c r="D14" s="74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69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</row>
    <row r="15" spans="1:16" ht="13.5" thickBot="1">
      <c r="A15" s="69"/>
      <c r="B15" s="69"/>
      <c r="C15" s="69"/>
      <c r="D15" s="69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</row>
    <row r="16" spans="1:16" ht="13.5" thickBot="1">
      <c r="A16" s="586" t="s">
        <v>68</v>
      </c>
      <c r="B16" s="586"/>
      <c r="C16" s="586"/>
      <c r="D16" s="586"/>
      <c r="E16" s="586"/>
      <c r="F16" s="586"/>
      <c r="G16" s="586"/>
      <c r="H16" s="602" t="s">
        <v>6</v>
      </c>
      <c r="I16" s="602"/>
      <c r="J16" s="602"/>
      <c r="K16" s="602"/>
      <c r="L16" s="602"/>
      <c r="M16" s="602"/>
      <c r="N16" s="602"/>
      <c r="O16" s="602"/>
      <c r="P16" s="602"/>
    </row>
    <row r="17" spans="1:16" ht="13.5" thickBot="1">
      <c r="A17" s="176" t="s">
        <v>7</v>
      </c>
      <c r="B17" s="175" t="s">
        <v>51</v>
      </c>
      <c r="C17" s="176" t="s">
        <v>9</v>
      </c>
      <c r="D17" s="309"/>
      <c r="E17" s="588" t="s">
        <v>10</v>
      </c>
      <c r="F17" s="588"/>
      <c r="G17" s="588"/>
      <c r="H17" s="594" t="s">
        <v>11</v>
      </c>
      <c r="I17" s="588"/>
      <c r="J17" s="588"/>
      <c r="K17" s="588" t="s">
        <v>12</v>
      </c>
      <c r="L17" s="588"/>
      <c r="M17" s="588"/>
      <c r="N17" s="588" t="s">
        <v>13</v>
      </c>
      <c r="O17" s="588"/>
      <c r="P17" s="588"/>
    </row>
    <row r="18" spans="1:16" ht="9.75" customHeight="1" thickBot="1">
      <c r="A18" s="173" t="s">
        <v>47</v>
      </c>
      <c r="B18" s="175" t="s">
        <v>51</v>
      </c>
      <c r="C18" s="176" t="s">
        <v>9</v>
      </c>
      <c r="D18" s="228"/>
      <c r="E18" s="178" t="s">
        <v>15</v>
      </c>
      <c r="F18" s="178" t="s">
        <v>16</v>
      </c>
      <c r="G18" s="178" t="s">
        <v>17</v>
      </c>
      <c r="H18" s="178" t="s">
        <v>15</v>
      </c>
      <c r="I18" s="178" t="s">
        <v>16</v>
      </c>
      <c r="J18" s="178" t="s">
        <v>17</v>
      </c>
      <c r="K18" s="178" t="s">
        <v>15</v>
      </c>
      <c r="L18" s="178" t="s">
        <v>16</v>
      </c>
      <c r="M18" s="178" t="s">
        <v>17</v>
      </c>
      <c r="N18" s="178" t="s">
        <v>15</v>
      </c>
      <c r="O18" s="178" t="s">
        <v>16</v>
      </c>
      <c r="P18" s="178" t="s">
        <v>17</v>
      </c>
    </row>
    <row r="19" spans="1:16" ht="12.75">
      <c r="A19" s="40" t="s">
        <v>81</v>
      </c>
      <c r="B19" s="41" t="s">
        <v>73</v>
      </c>
      <c r="C19" s="9" t="s">
        <v>70</v>
      </c>
      <c r="D19" s="227"/>
      <c r="E19" s="221">
        <v>0</v>
      </c>
      <c r="F19" s="46">
        <v>0</v>
      </c>
      <c r="G19" s="46">
        <f>SUM(E19:F19)</f>
        <v>0</v>
      </c>
      <c r="H19" s="46">
        <v>0</v>
      </c>
      <c r="I19" s="46">
        <v>0</v>
      </c>
      <c r="J19" s="46">
        <f>SUM(H19:I19)</f>
        <v>0</v>
      </c>
      <c r="K19" s="46">
        <v>0</v>
      </c>
      <c r="L19" s="46">
        <v>0</v>
      </c>
      <c r="M19" s="46">
        <f>SUM(K19:L19)</f>
        <v>0</v>
      </c>
      <c r="N19" s="46">
        <f>SUM(H19,K19)</f>
        <v>0</v>
      </c>
      <c r="O19" s="46">
        <f>SUM(I19,L19)</f>
        <v>0</v>
      </c>
      <c r="P19" s="129">
        <f>SUM(N19:O19)</f>
        <v>0</v>
      </c>
    </row>
    <row r="20" spans="1:16" ht="12.75" customHeight="1" thickBot="1">
      <c r="A20" s="38" t="s">
        <v>83</v>
      </c>
      <c r="B20" s="50" t="s">
        <v>84</v>
      </c>
      <c r="C20" s="6" t="s">
        <v>21</v>
      </c>
      <c r="D20" s="219"/>
      <c r="E20" s="211">
        <v>15</v>
      </c>
      <c r="F20" s="47">
        <v>15</v>
      </c>
      <c r="G20" s="46">
        <f>SUM(E20:F20)</f>
        <v>30</v>
      </c>
      <c r="H20" s="47">
        <v>10</v>
      </c>
      <c r="I20" s="47">
        <v>11</v>
      </c>
      <c r="J20" s="46">
        <f>SUM(H20:I20)</f>
        <v>21</v>
      </c>
      <c r="K20" s="47">
        <v>17</v>
      </c>
      <c r="L20" s="47">
        <v>22</v>
      </c>
      <c r="M20" s="46">
        <f>SUM(K20:L20)</f>
        <v>39</v>
      </c>
      <c r="N20" s="47">
        <f>SUM(H20,K20)</f>
        <v>27</v>
      </c>
      <c r="O20" s="47">
        <f>SUM(I20,L20)</f>
        <v>33</v>
      </c>
      <c r="P20" s="129">
        <f>SUM(N20:O20)</f>
        <v>60</v>
      </c>
    </row>
    <row r="21" spans="1:16" ht="13.5" thickBot="1">
      <c r="A21" s="569" t="s">
        <v>34</v>
      </c>
      <c r="B21" s="569"/>
      <c r="C21" s="569"/>
      <c r="D21" s="570"/>
      <c r="E21" s="184">
        <f aca="true" t="shared" si="1" ref="E21:P21">SUM(E19:E20)</f>
        <v>15</v>
      </c>
      <c r="F21" s="184">
        <f t="shared" si="1"/>
        <v>15</v>
      </c>
      <c r="G21" s="184">
        <f t="shared" si="1"/>
        <v>30</v>
      </c>
      <c r="H21" s="184">
        <f t="shared" si="1"/>
        <v>10</v>
      </c>
      <c r="I21" s="184">
        <f t="shared" si="1"/>
        <v>11</v>
      </c>
      <c r="J21" s="184">
        <f t="shared" si="1"/>
        <v>21</v>
      </c>
      <c r="K21" s="184">
        <f t="shared" si="1"/>
        <v>17</v>
      </c>
      <c r="L21" s="184">
        <f t="shared" si="1"/>
        <v>22</v>
      </c>
      <c r="M21" s="184">
        <f t="shared" si="1"/>
        <v>39</v>
      </c>
      <c r="N21" s="184">
        <f t="shared" si="1"/>
        <v>27</v>
      </c>
      <c r="O21" s="184">
        <f t="shared" si="1"/>
        <v>33</v>
      </c>
      <c r="P21" s="184">
        <f t="shared" si="1"/>
        <v>60</v>
      </c>
    </row>
    <row r="22" spans="1:16" ht="12.75">
      <c r="A22" s="69"/>
      <c r="B22" s="69"/>
      <c r="C22" s="69"/>
      <c r="D22" s="69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3.5" thickBot="1">
      <c r="A23" s="69"/>
      <c r="B23" s="69"/>
      <c r="C23" s="69"/>
      <c r="D23" s="69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11.25" customHeight="1" thickBot="1">
      <c r="A24" s="622" t="s">
        <v>85</v>
      </c>
      <c r="B24" s="622"/>
      <c r="C24" s="622"/>
      <c r="D24" s="622"/>
      <c r="E24" s="622"/>
      <c r="F24" s="622"/>
      <c r="G24" s="622"/>
      <c r="H24" s="595" t="s">
        <v>6</v>
      </c>
      <c r="I24" s="595"/>
      <c r="J24" s="595"/>
      <c r="K24" s="595"/>
      <c r="L24" s="595"/>
      <c r="M24" s="595"/>
      <c r="N24" s="595"/>
      <c r="O24" s="595"/>
      <c r="P24" s="595"/>
    </row>
    <row r="25" spans="1:16" ht="11.25" customHeight="1" thickBot="1">
      <c r="A25" s="174" t="s">
        <v>7</v>
      </c>
      <c r="B25" s="308" t="s">
        <v>51</v>
      </c>
      <c r="C25" s="174" t="s">
        <v>9</v>
      </c>
      <c r="D25" s="177"/>
      <c r="E25" s="619" t="s">
        <v>10</v>
      </c>
      <c r="F25" s="619"/>
      <c r="G25" s="619"/>
      <c r="H25" s="624" t="s">
        <v>11</v>
      </c>
      <c r="I25" s="619"/>
      <c r="J25" s="619"/>
      <c r="K25" s="619" t="s">
        <v>12</v>
      </c>
      <c r="L25" s="619"/>
      <c r="M25" s="619"/>
      <c r="N25" s="619" t="s">
        <v>13</v>
      </c>
      <c r="O25" s="619"/>
      <c r="P25" s="619"/>
    </row>
    <row r="26" spans="1:16" ht="12" customHeight="1" thickBot="1">
      <c r="A26" s="174" t="s">
        <v>47</v>
      </c>
      <c r="B26" s="175" t="s">
        <v>51</v>
      </c>
      <c r="C26" s="176" t="s">
        <v>9</v>
      </c>
      <c r="D26" s="209"/>
      <c r="E26" s="178" t="s">
        <v>15</v>
      </c>
      <c r="F26" s="178" t="s">
        <v>16</v>
      </c>
      <c r="G26" s="178" t="s">
        <v>17</v>
      </c>
      <c r="H26" s="178" t="s">
        <v>15</v>
      </c>
      <c r="I26" s="178" t="s">
        <v>16</v>
      </c>
      <c r="J26" s="178" t="s">
        <v>17</v>
      </c>
      <c r="K26" s="178" t="s">
        <v>15</v>
      </c>
      <c r="L26" s="178" t="s">
        <v>16</v>
      </c>
      <c r="M26" s="178" t="s">
        <v>17</v>
      </c>
      <c r="N26" s="178" t="s">
        <v>15</v>
      </c>
      <c r="O26" s="178" t="s">
        <v>16</v>
      </c>
      <c r="P26" s="178" t="s">
        <v>17</v>
      </c>
    </row>
    <row r="27" spans="1:16" ht="12.75">
      <c r="A27" s="463" t="s">
        <v>40</v>
      </c>
      <c r="B27" s="464" t="s">
        <v>235</v>
      </c>
      <c r="C27" s="465" t="s">
        <v>87</v>
      </c>
      <c r="D27" s="466"/>
      <c r="E27" s="467">
        <v>10</v>
      </c>
      <c r="F27" s="515">
        <v>10</v>
      </c>
      <c r="G27" s="515">
        <f>SUM(E27:F27)</f>
        <v>20</v>
      </c>
      <c r="H27" s="515">
        <v>9</v>
      </c>
      <c r="I27" s="515">
        <v>7</v>
      </c>
      <c r="J27" s="515">
        <f>SUM(H27:I27)</f>
        <v>16</v>
      </c>
      <c r="K27" s="515">
        <v>0</v>
      </c>
      <c r="L27" s="515">
        <v>0</v>
      </c>
      <c r="M27" s="515">
        <f>SUM(K27:L27)</f>
        <v>0</v>
      </c>
      <c r="N27" s="515">
        <f>SUM(H27,K27)</f>
        <v>9</v>
      </c>
      <c r="O27" s="515">
        <f>SUM(I27,L27)</f>
        <v>7</v>
      </c>
      <c r="P27" s="516">
        <f>SUM(N27:O27)</f>
        <v>16</v>
      </c>
    </row>
    <row r="28" spans="1:16" ht="26.25" thickBot="1">
      <c r="A28" s="40" t="s">
        <v>105</v>
      </c>
      <c r="B28" s="41" t="s">
        <v>106</v>
      </c>
      <c r="C28" s="255" t="s">
        <v>107</v>
      </c>
      <c r="D28" s="227"/>
      <c r="E28" s="221">
        <v>0</v>
      </c>
      <c r="F28" s="46">
        <v>0</v>
      </c>
      <c r="G28" s="449">
        <f>SUM(E28:F28)</f>
        <v>0</v>
      </c>
      <c r="H28" s="450">
        <v>0</v>
      </c>
      <c r="I28" s="450">
        <v>0</v>
      </c>
      <c r="J28" s="449">
        <f>SUM(H28:I28)</f>
        <v>0</v>
      </c>
      <c r="K28" s="450">
        <v>0</v>
      </c>
      <c r="L28" s="450">
        <v>0</v>
      </c>
      <c r="M28" s="449">
        <f>SUM(K28:L28)</f>
        <v>0</v>
      </c>
      <c r="N28" s="449">
        <f>SUM(H28,K28)</f>
        <v>0</v>
      </c>
      <c r="O28" s="449">
        <f>SUM(I28,L28)</f>
        <v>0</v>
      </c>
      <c r="P28" s="517">
        <f>SUM(N28:O28)</f>
        <v>0</v>
      </c>
    </row>
    <row r="29" spans="1:16" ht="13.5" thickBot="1">
      <c r="A29" s="569" t="s">
        <v>34</v>
      </c>
      <c r="B29" s="569"/>
      <c r="C29" s="569"/>
      <c r="D29" s="570"/>
      <c r="E29" s="182">
        <f>E27</f>
        <v>10</v>
      </c>
      <c r="F29" s="182">
        <f aca="true" t="shared" si="2" ref="F29:P29">F27</f>
        <v>10</v>
      </c>
      <c r="G29" s="182">
        <f t="shared" si="2"/>
        <v>20</v>
      </c>
      <c r="H29" s="182">
        <f t="shared" si="2"/>
        <v>9</v>
      </c>
      <c r="I29" s="182">
        <f t="shared" si="2"/>
        <v>7</v>
      </c>
      <c r="J29" s="182">
        <f t="shared" si="2"/>
        <v>16</v>
      </c>
      <c r="K29" s="182">
        <f t="shared" si="2"/>
        <v>0</v>
      </c>
      <c r="L29" s="182">
        <f t="shared" si="2"/>
        <v>0</v>
      </c>
      <c r="M29" s="182">
        <f t="shared" si="2"/>
        <v>0</v>
      </c>
      <c r="N29" s="182">
        <f t="shared" si="2"/>
        <v>9</v>
      </c>
      <c r="O29" s="182">
        <f t="shared" si="2"/>
        <v>7</v>
      </c>
      <c r="P29" s="182">
        <f t="shared" si="2"/>
        <v>16</v>
      </c>
    </row>
    <row r="30" spans="1:16" ht="12.75">
      <c r="A30" s="76"/>
      <c r="B30" s="76"/>
      <c r="C30" s="76"/>
      <c r="D30" s="76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ht="15.75" thickBot="1"/>
    <row r="32" spans="1:16" ht="9.75" customHeight="1" thickBot="1">
      <c r="A32" s="586" t="s">
        <v>108</v>
      </c>
      <c r="B32" s="586"/>
      <c r="C32" s="586"/>
      <c r="D32" s="586"/>
      <c r="E32" s="586"/>
      <c r="F32" s="586"/>
      <c r="G32" s="586"/>
      <c r="H32" s="595" t="s">
        <v>6</v>
      </c>
      <c r="I32" s="595"/>
      <c r="J32" s="595"/>
      <c r="K32" s="595"/>
      <c r="L32" s="595"/>
      <c r="M32" s="595"/>
      <c r="N32" s="595"/>
      <c r="O32" s="595"/>
      <c r="P32" s="595"/>
    </row>
    <row r="33" spans="1:16" ht="13.5" thickBot="1">
      <c r="A33" s="174" t="s">
        <v>7</v>
      </c>
      <c r="B33" s="175" t="s">
        <v>51</v>
      </c>
      <c r="C33" s="176" t="s">
        <v>9</v>
      </c>
      <c r="D33" s="209"/>
      <c r="E33" s="588" t="s">
        <v>10</v>
      </c>
      <c r="F33" s="588"/>
      <c r="G33" s="588"/>
      <c r="H33" s="594" t="s">
        <v>11</v>
      </c>
      <c r="I33" s="588"/>
      <c r="J33" s="588"/>
      <c r="K33" s="588" t="s">
        <v>12</v>
      </c>
      <c r="L33" s="588"/>
      <c r="M33" s="588"/>
      <c r="N33" s="588" t="s">
        <v>13</v>
      </c>
      <c r="O33" s="588"/>
      <c r="P33" s="588"/>
    </row>
    <row r="34" spans="1:53" s="140" customFormat="1" ht="13.5" customHeight="1" thickBot="1">
      <c r="A34" s="174" t="s">
        <v>47</v>
      </c>
      <c r="B34" s="175" t="s">
        <v>51</v>
      </c>
      <c r="C34" s="176" t="s">
        <v>9</v>
      </c>
      <c r="D34" s="209"/>
      <c r="E34" s="178" t="s">
        <v>15</v>
      </c>
      <c r="F34" s="178" t="s">
        <v>16</v>
      </c>
      <c r="G34" s="178" t="s">
        <v>17</v>
      </c>
      <c r="H34" s="178" t="s">
        <v>15</v>
      </c>
      <c r="I34" s="178" t="s">
        <v>16</v>
      </c>
      <c r="J34" s="178" t="s">
        <v>17</v>
      </c>
      <c r="K34" s="178" t="s">
        <v>15</v>
      </c>
      <c r="L34" s="178" t="s">
        <v>16</v>
      </c>
      <c r="M34" s="178" t="s">
        <v>17</v>
      </c>
      <c r="N34" s="178" t="s">
        <v>15</v>
      </c>
      <c r="O34" s="178" t="s">
        <v>16</v>
      </c>
      <c r="P34" s="178" t="s">
        <v>17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</row>
    <row r="35" spans="1:16" ht="26.25" thickBot="1">
      <c r="A35" s="468" t="s">
        <v>227</v>
      </c>
      <c r="B35" s="469" t="s">
        <v>110</v>
      </c>
      <c r="C35" s="470" t="s">
        <v>112</v>
      </c>
      <c r="D35" s="471"/>
      <c r="E35" s="472">
        <v>0</v>
      </c>
      <c r="F35" s="473">
        <v>0</v>
      </c>
      <c r="G35" s="473">
        <f>SUM(E35:F35)</f>
        <v>0</v>
      </c>
      <c r="H35" s="473">
        <v>0</v>
      </c>
      <c r="I35" s="474">
        <v>0</v>
      </c>
      <c r="J35" s="473">
        <f>SUM(H35:I35)</f>
        <v>0</v>
      </c>
      <c r="K35" s="474">
        <v>1</v>
      </c>
      <c r="L35" s="474">
        <v>0</v>
      </c>
      <c r="M35" s="473">
        <f>SUM(K35:L35)</f>
        <v>1</v>
      </c>
      <c r="N35" s="474">
        <f>SUM(H35,K35)</f>
        <v>1</v>
      </c>
      <c r="O35" s="474">
        <f>SUM(I35,L35)</f>
        <v>0</v>
      </c>
      <c r="P35" s="475">
        <f>SUM(N35:O35)</f>
        <v>1</v>
      </c>
    </row>
    <row r="36" spans="1:53" s="479" customFormat="1" ht="13.5" thickBot="1">
      <c r="A36" s="617" t="s">
        <v>34</v>
      </c>
      <c r="B36" s="618"/>
      <c r="C36" s="618"/>
      <c r="D36" s="618"/>
      <c r="E36" s="476">
        <f>E35</f>
        <v>0</v>
      </c>
      <c r="F36" s="474">
        <f aca="true" t="shared" si="3" ref="F36:P36">F35</f>
        <v>0</v>
      </c>
      <c r="G36" s="474">
        <f t="shared" si="3"/>
        <v>0</v>
      </c>
      <c r="H36" s="474">
        <f t="shared" si="3"/>
        <v>0</v>
      </c>
      <c r="I36" s="474">
        <f t="shared" si="3"/>
        <v>0</v>
      </c>
      <c r="J36" s="474">
        <f t="shared" si="3"/>
        <v>0</v>
      </c>
      <c r="K36" s="474">
        <f t="shared" si="3"/>
        <v>1</v>
      </c>
      <c r="L36" s="474">
        <f t="shared" si="3"/>
        <v>0</v>
      </c>
      <c r="M36" s="474">
        <f t="shared" si="3"/>
        <v>1</v>
      </c>
      <c r="N36" s="474">
        <f t="shared" si="3"/>
        <v>1</v>
      </c>
      <c r="O36" s="474">
        <f t="shared" si="3"/>
        <v>0</v>
      </c>
      <c r="P36" s="477">
        <f t="shared" si="3"/>
        <v>1</v>
      </c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</row>
    <row r="37" spans="1:16" ht="12" customHeight="1">
      <c r="A37" s="141"/>
      <c r="B37" s="141"/>
      <c r="C37" s="141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1:53" s="8" customFormat="1" ht="13.5" thickBot="1">
      <c r="A38" s="74"/>
      <c r="B38" s="74"/>
      <c r="C38" s="74"/>
      <c r="D38" s="74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</row>
    <row r="39" spans="1:16" ht="14.25" customHeight="1" thickBot="1">
      <c r="A39" s="586" t="s">
        <v>134</v>
      </c>
      <c r="B39" s="586"/>
      <c r="C39" s="586"/>
      <c r="D39" s="586"/>
      <c r="E39" s="586"/>
      <c r="F39" s="586"/>
      <c r="G39" s="586"/>
      <c r="H39" s="602" t="s">
        <v>6</v>
      </c>
      <c r="I39" s="602"/>
      <c r="J39" s="602"/>
      <c r="K39" s="602"/>
      <c r="L39" s="602"/>
      <c r="M39" s="602"/>
      <c r="N39" s="602"/>
      <c r="O39" s="602"/>
      <c r="P39" s="602"/>
    </row>
    <row r="40" spans="1:16" ht="13.5" thickBot="1">
      <c r="A40" s="176" t="s">
        <v>7</v>
      </c>
      <c r="B40" s="175" t="s">
        <v>51</v>
      </c>
      <c r="C40" s="176" t="s">
        <v>9</v>
      </c>
      <c r="D40" s="244"/>
      <c r="E40" s="588" t="s">
        <v>10</v>
      </c>
      <c r="F40" s="588"/>
      <c r="G40" s="588"/>
      <c r="H40" s="594" t="s">
        <v>11</v>
      </c>
      <c r="I40" s="588"/>
      <c r="J40" s="588"/>
      <c r="K40" s="588" t="s">
        <v>12</v>
      </c>
      <c r="L40" s="588"/>
      <c r="M40" s="588"/>
      <c r="N40" s="588" t="s">
        <v>13</v>
      </c>
      <c r="O40" s="588"/>
      <c r="P40" s="588"/>
    </row>
    <row r="41" spans="1:53" s="8" customFormat="1" ht="13.5" thickBot="1">
      <c r="A41" s="181" t="s">
        <v>47</v>
      </c>
      <c r="B41" s="177"/>
      <c r="C41" s="177"/>
      <c r="D41" s="209"/>
      <c r="E41" s="252" t="s">
        <v>15</v>
      </c>
      <c r="F41" s="252" t="s">
        <v>16</v>
      </c>
      <c r="G41" s="252" t="s">
        <v>17</v>
      </c>
      <c r="H41" s="252" t="s">
        <v>15</v>
      </c>
      <c r="I41" s="252" t="s">
        <v>16</v>
      </c>
      <c r="J41" s="252" t="s">
        <v>17</v>
      </c>
      <c r="K41" s="252" t="s">
        <v>15</v>
      </c>
      <c r="L41" s="252" t="s">
        <v>16</v>
      </c>
      <c r="M41" s="252" t="s">
        <v>17</v>
      </c>
      <c r="N41" s="252" t="s">
        <v>15</v>
      </c>
      <c r="O41" s="252" t="s">
        <v>16</v>
      </c>
      <c r="P41" s="252" t="s">
        <v>17</v>
      </c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</row>
    <row r="42" spans="1:53" s="495" customFormat="1" ht="13.5" thickBot="1">
      <c r="A42" s="496" t="s">
        <v>72</v>
      </c>
      <c r="B42" s="497" t="s">
        <v>199</v>
      </c>
      <c r="C42" s="498" t="s">
        <v>200</v>
      </c>
      <c r="D42" s="499"/>
      <c r="E42" s="523">
        <v>0</v>
      </c>
      <c r="F42" s="450">
        <v>0</v>
      </c>
      <c r="G42" s="450">
        <f>SUM(E42:F42)</f>
        <v>0</v>
      </c>
      <c r="H42" s="500">
        <v>0</v>
      </c>
      <c r="I42" s="500">
        <v>0</v>
      </c>
      <c r="J42" s="500">
        <f>SUM(H42:I42)</f>
        <v>0</v>
      </c>
      <c r="K42" s="450">
        <v>13</v>
      </c>
      <c r="L42" s="450">
        <v>3</v>
      </c>
      <c r="M42" s="450">
        <f>SUM(K42,L42)</f>
        <v>16</v>
      </c>
      <c r="N42" s="450">
        <f>SUM(H42,K42)</f>
        <v>13</v>
      </c>
      <c r="O42" s="450">
        <f>SUM(I42,L42)</f>
        <v>3</v>
      </c>
      <c r="P42" s="524">
        <f>SUM(N42:O42)</f>
        <v>16</v>
      </c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</row>
    <row r="43" spans="1:53" s="495" customFormat="1" ht="13.5" thickBot="1">
      <c r="A43" s="587" t="s">
        <v>34</v>
      </c>
      <c r="B43" s="587"/>
      <c r="C43" s="587"/>
      <c r="D43" s="655"/>
      <c r="E43" s="493">
        <f aca="true" t="shared" si="4" ref="E43:O43">E42</f>
        <v>0</v>
      </c>
      <c r="F43" s="493">
        <f t="shared" si="4"/>
        <v>0</v>
      </c>
      <c r="G43" s="493">
        <f t="shared" si="4"/>
        <v>0</v>
      </c>
      <c r="H43" s="493">
        <f t="shared" si="4"/>
        <v>0</v>
      </c>
      <c r="I43" s="493">
        <f t="shared" si="4"/>
        <v>0</v>
      </c>
      <c r="J43" s="493">
        <f>J42</f>
        <v>0</v>
      </c>
      <c r="K43" s="493">
        <f>K42</f>
        <v>13</v>
      </c>
      <c r="L43" s="493">
        <f>L42</f>
        <v>3</v>
      </c>
      <c r="M43" s="501">
        <f>SUM(M42)</f>
        <v>16</v>
      </c>
      <c r="N43" s="493">
        <f t="shared" si="4"/>
        <v>13</v>
      </c>
      <c r="O43" s="493">
        <f t="shared" si="4"/>
        <v>3</v>
      </c>
      <c r="P43" s="501">
        <f>SUM(P42)</f>
        <v>16</v>
      </c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</row>
    <row r="45" spans="1:16" ht="13.5" thickBot="1">
      <c r="A45" s="109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</row>
    <row r="46" spans="1:53" s="8" customFormat="1" ht="13.5" thickBot="1">
      <c r="A46" s="181" t="s">
        <v>47</v>
      </c>
      <c r="B46" s="177"/>
      <c r="C46" s="177"/>
      <c r="D46" s="177"/>
      <c r="E46" s="178" t="s">
        <v>15</v>
      </c>
      <c r="F46" s="178" t="s">
        <v>16</v>
      </c>
      <c r="G46" s="178" t="s">
        <v>17</v>
      </c>
      <c r="H46" s="178" t="s">
        <v>15</v>
      </c>
      <c r="I46" s="178" t="s">
        <v>16</v>
      </c>
      <c r="J46" s="178" t="s">
        <v>17</v>
      </c>
      <c r="K46" s="178" t="s">
        <v>15</v>
      </c>
      <c r="L46" s="178" t="s">
        <v>16</v>
      </c>
      <c r="M46" s="178" t="s">
        <v>17</v>
      </c>
      <c r="N46" s="178" t="s">
        <v>15</v>
      </c>
      <c r="O46" s="178" t="s">
        <v>16</v>
      </c>
      <c r="P46" s="178" t="s">
        <v>17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</row>
    <row r="47" spans="1:16" ht="24.75" thickBot="1">
      <c r="A47" s="27" t="s">
        <v>141</v>
      </c>
      <c r="B47" s="306" t="s">
        <v>142</v>
      </c>
      <c r="C47" s="5" t="s">
        <v>87</v>
      </c>
      <c r="D47" s="73"/>
      <c r="E47" s="194">
        <v>0</v>
      </c>
      <c r="F47" s="31">
        <v>0</v>
      </c>
      <c r="G47" s="31">
        <f>SUM(E47:F47)</f>
        <v>0</v>
      </c>
      <c r="H47" s="195">
        <v>0</v>
      </c>
      <c r="I47" s="195">
        <v>0</v>
      </c>
      <c r="J47" s="195">
        <f>SUM(H47:I47)</f>
        <v>0</v>
      </c>
      <c r="K47" s="31">
        <v>0</v>
      </c>
      <c r="L47" s="31">
        <v>5</v>
      </c>
      <c r="M47" s="31">
        <f>SUM(K47,L47)</f>
        <v>5</v>
      </c>
      <c r="N47" s="31">
        <f>SUM(H47,K47)</f>
        <v>0</v>
      </c>
      <c r="O47" s="31">
        <f>SUM(I47,L47)</f>
        <v>5</v>
      </c>
      <c r="P47" s="32">
        <f>SUM(N47:O47)</f>
        <v>5</v>
      </c>
    </row>
    <row r="48" spans="1:16" ht="13.5" thickBot="1">
      <c r="A48" s="569" t="s">
        <v>34</v>
      </c>
      <c r="B48" s="569"/>
      <c r="C48" s="569"/>
      <c r="D48" s="569"/>
      <c r="E48" s="180">
        <f>SUM(E47:E47)</f>
        <v>0</v>
      </c>
      <c r="F48" s="180">
        <f aca="true" t="shared" si="5" ref="F48:M48">SUM(F47:F47)</f>
        <v>0</v>
      </c>
      <c r="G48" s="180">
        <f t="shared" si="5"/>
        <v>0</v>
      </c>
      <c r="H48" s="180">
        <f t="shared" si="5"/>
        <v>0</v>
      </c>
      <c r="I48" s="180">
        <f t="shared" si="5"/>
        <v>0</v>
      </c>
      <c r="J48" s="180">
        <f t="shared" si="5"/>
        <v>0</v>
      </c>
      <c r="K48" s="180">
        <f t="shared" si="5"/>
        <v>0</v>
      </c>
      <c r="L48" s="180">
        <f t="shared" si="5"/>
        <v>5</v>
      </c>
      <c r="M48" s="180">
        <f t="shared" si="5"/>
        <v>5</v>
      </c>
      <c r="N48" s="180">
        <f>SUM(N47:N47)</f>
        <v>0</v>
      </c>
      <c r="O48" s="180">
        <f>SUM(O47:O47)</f>
        <v>5</v>
      </c>
      <c r="P48" s="180">
        <f>SUM(P47:P47)</f>
        <v>5</v>
      </c>
    </row>
    <row r="49" spans="1:16" ht="13.5" thickBot="1">
      <c r="A49" s="74"/>
      <c r="B49" s="74"/>
      <c r="C49" s="74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ht="13.5" thickBot="1">
      <c r="A50" s="572" t="s">
        <v>157</v>
      </c>
      <c r="B50" s="596"/>
      <c r="C50" s="596"/>
      <c r="D50" s="597"/>
      <c r="E50" s="67">
        <f aca="true" t="shared" si="6" ref="E50:P50">E13+E21+E29+E36+E43+E48</f>
        <v>25</v>
      </c>
      <c r="F50" s="67">
        <f t="shared" si="6"/>
        <v>25</v>
      </c>
      <c r="G50" s="67">
        <f t="shared" si="6"/>
        <v>50</v>
      </c>
      <c r="H50" s="67">
        <f t="shared" si="6"/>
        <v>19</v>
      </c>
      <c r="I50" s="67">
        <f t="shared" si="6"/>
        <v>18</v>
      </c>
      <c r="J50" s="67">
        <f t="shared" si="6"/>
        <v>37</v>
      </c>
      <c r="K50" s="67">
        <f t="shared" si="6"/>
        <v>31</v>
      </c>
      <c r="L50" s="67">
        <f t="shared" si="6"/>
        <v>30</v>
      </c>
      <c r="M50" s="67">
        <f t="shared" si="6"/>
        <v>61</v>
      </c>
      <c r="N50" s="67">
        <f t="shared" si="6"/>
        <v>50</v>
      </c>
      <c r="O50" s="67">
        <f t="shared" si="6"/>
        <v>48</v>
      </c>
      <c r="P50" s="67">
        <f t="shared" si="6"/>
        <v>98</v>
      </c>
    </row>
    <row r="51" spans="1:16" ht="13.5" thickBot="1">
      <c r="A51" s="76"/>
      <c r="B51" s="76"/>
      <c r="C51" s="76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ht="15.75" thickBot="1">
      <c r="A52" s="598" t="s">
        <v>239</v>
      </c>
      <c r="B52" s="599"/>
      <c r="C52" s="599"/>
      <c r="D52" s="600"/>
      <c r="E52" s="67">
        <f>E50</f>
        <v>25</v>
      </c>
      <c r="F52" s="67">
        <f aca="true" t="shared" si="7" ref="F52:P52">F50</f>
        <v>25</v>
      </c>
      <c r="G52" s="67">
        <f t="shared" si="7"/>
        <v>50</v>
      </c>
      <c r="H52" s="67">
        <f t="shared" si="7"/>
        <v>19</v>
      </c>
      <c r="I52" s="67">
        <f t="shared" si="7"/>
        <v>18</v>
      </c>
      <c r="J52" s="67">
        <f t="shared" si="7"/>
        <v>37</v>
      </c>
      <c r="K52" s="67">
        <f t="shared" si="7"/>
        <v>31</v>
      </c>
      <c r="L52" s="67">
        <f t="shared" si="7"/>
        <v>30</v>
      </c>
      <c r="M52" s="67">
        <f t="shared" si="7"/>
        <v>61</v>
      </c>
      <c r="N52" s="67">
        <f t="shared" si="7"/>
        <v>50</v>
      </c>
      <c r="O52" s="67">
        <f t="shared" si="7"/>
        <v>48</v>
      </c>
      <c r="P52" s="67">
        <f t="shared" si="7"/>
        <v>98</v>
      </c>
    </row>
    <row r="53" spans="1:16" ht="18.75">
      <c r="A53" s="9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</row>
    <row r="54" ht="15">
      <c r="A54" s="91"/>
    </row>
    <row r="55" ht="15">
      <c r="A55" s="91"/>
    </row>
    <row r="56" ht="15">
      <c r="A56" s="91"/>
    </row>
    <row r="57" ht="15">
      <c r="A57" s="91"/>
    </row>
    <row r="58" ht="15">
      <c r="A58" s="91"/>
    </row>
    <row r="59" ht="15">
      <c r="A59" s="91"/>
    </row>
    <row r="60" ht="15">
      <c r="A60" s="91"/>
    </row>
    <row r="61" ht="15">
      <c r="A61" s="91"/>
    </row>
    <row r="62" ht="15">
      <c r="A62" s="91"/>
    </row>
    <row r="63" ht="15">
      <c r="A63" s="91"/>
    </row>
    <row r="64" ht="15">
      <c r="A64" s="91"/>
    </row>
    <row r="65" ht="15">
      <c r="A65" s="91"/>
    </row>
    <row r="66" ht="15">
      <c r="A66" s="91"/>
    </row>
    <row r="67" ht="15">
      <c r="A67" s="91"/>
    </row>
    <row r="68" ht="15">
      <c r="A68" s="91"/>
    </row>
    <row r="69" ht="15">
      <c r="A69" s="91"/>
    </row>
    <row r="70" ht="15">
      <c r="A70" s="91"/>
    </row>
    <row r="71" ht="15">
      <c r="A71" s="91"/>
    </row>
  </sheetData>
  <sheetProtection/>
  <mergeCells count="41">
    <mergeCell ref="A52:D52"/>
    <mergeCell ref="A50:D50"/>
    <mergeCell ref="A43:D43"/>
    <mergeCell ref="A48:D48"/>
    <mergeCell ref="A39:G39"/>
    <mergeCell ref="H39:P39"/>
    <mergeCell ref="E40:G40"/>
    <mergeCell ref="H40:J40"/>
    <mergeCell ref="K40:M40"/>
    <mergeCell ref="N40:P40"/>
    <mergeCell ref="A36:D36"/>
    <mergeCell ref="A32:G32"/>
    <mergeCell ref="H32:P32"/>
    <mergeCell ref="E33:G33"/>
    <mergeCell ref="H33:J33"/>
    <mergeCell ref="K33:M33"/>
    <mergeCell ref="N33:P33"/>
    <mergeCell ref="E25:G25"/>
    <mergeCell ref="H25:J25"/>
    <mergeCell ref="K25:M25"/>
    <mergeCell ref="N25:P25"/>
    <mergeCell ref="A29:D29"/>
    <mergeCell ref="A21:D21"/>
    <mergeCell ref="A24:G24"/>
    <mergeCell ref="H24:P24"/>
    <mergeCell ref="A16:G16"/>
    <mergeCell ref="H16:P16"/>
    <mergeCell ref="E17:G17"/>
    <mergeCell ref="H17:J17"/>
    <mergeCell ref="K17:M17"/>
    <mergeCell ref="N17:P17"/>
    <mergeCell ref="A7:P7"/>
    <mergeCell ref="A1:P1"/>
    <mergeCell ref="A4:P4"/>
    <mergeCell ref="A13:D13"/>
    <mergeCell ref="A9:G9"/>
    <mergeCell ref="H9:P9"/>
    <mergeCell ref="E10:G10"/>
    <mergeCell ref="H10:J10"/>
    <mergeCell ref="K10:M10"/>
    <mergeCell ref="N10:P10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12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Caty</dc:creator>
  <cp:keywords/>
  <dc:description/>
  <cp:lastModifiedBy>SERGIO</cp:lastModifiedBy>
  <cp:lastPrinted>2016-10-04T15:52:05Z</cp:lastPrinted>
  <dcterms:created xsi:type="dcterms:W3CDTF">2012-10-31T18:13:19Z</dcterms:created>
  <dcterms:modified xsi:type="dcterms:W3CDTF">2017-06-15T16:30:17Z</dcterms:modified>
  <cp:category/>
  <cp:version/>
  <cp:contentType/>
  <cp:contentStatus/>
</cp:coreProperties>
</file>